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borges\Desktop\Website Resources\"/>
    </mc:Choice>
  </mc:AlternateContent>
  <workbookProtection workbookAlgorithmName="SHA-512" workbookHashValue="r4PB2gdBFMBkDI0BW3N2yCpdikCbiriuGp971+i2I5Yts36WKvbjKcJePsXw2k8k/VplYHQPO3LCRaTfRCQn/w==" workbookSaltValue="F1aJGn4elDPeeGxzjdelhQ==" workbookSpinCount="100000" lockStructure="1"/>
  <bookViews>
    <workbookView xWindow="0" yWindow="465" windowWidth="27585" windowHeight="16200" tabRatio="500" firstSheet="1" activeTab="1"/>
  </bookViews>
  <sheets>
    <sheet name="Instructions" sheetId="5" state="hidden" r:id="rId1"/>
    <sheet name="Cover Sheet Demo" sheetId="1" r:id="rId2"/>
    <sheet name="Detail Sheet Demo" sheetId="4" r:id="rId3"/>
    <sheet name="Database" sheetId="7" state="hidden" r:id="rId4"/>
    <sheet name="Funding Categories" sheetId="3" state="hidden" r:id="rId5"/>
    <sheet name="FCS Detail (Club Sports Only)" sheetId="6" state="hidden" r:id="rId6"/>
    <sheet name="Summary for Importing" sheetId="8" state="hidden" r:id="rId7"/>
  </sheets>
  <definedNames>
    <definedName name="_xlnm._FilterDatabase" localSheetId="6" hidden="1">'Summary for Importing'!$A$1:$H$121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121" i="8" l="1"/>
  <c r="G121" i="8"/>
  <c r="F121" i="8"/>
  <c r="E121" i="8"/>
  <c r="D121" i="8"/>
  <c r="B121" i="8"/>
  <c r="A121" i="8"/>
  <c r="H120" i="8"/>
  <c r="G120" i="8"/>
  <c r="F120" i="8"/>
  <c r="E120" i="8"/>
  <c r="D120" i="8"/>
  <c r="B120" i="8"/>
  <c r="A120" i="8"/>
  <c r="H119" i="8"/>
  <c r="G119" i="8"/>
  <c r="F119" i="8"/>
  <c r="E119" i="8"/>
  <c r="D119" i="8"/>
  <c r="B119" i="8"/>
  <c r="A119" i="8"/>
  <c r="H118" i="8"/>
  <c r="G118" i="8"/>
  <c r="F118" i="8"/>
  <c r="E118" i="8"/>
  <c r="D118" i="8"/>
  <c r="B118" i="8"/>
  <c r="A118" i="8"/>
  <c r="H117" i="8"/>
  <c r="G117" i="8"/>
  <c r="F117" i="8"/>
  <c r="E117" i="8"/>
  <c r="D117" i="8"/>
  <c r="B117" i="8"/>
  <c r="A117" i="8"/>
  <c r="H116" i="8"/>
  <c r="G116" i="8"/>
  <c r="F116" i="8"/>
  <c r="E116" i="8"/>
  <c r="D116" i="8"/>
  <c r="B116" i="8"/>
  <c r="A116" i="8"/>
  <c r="H115" i="8"/>
  <c r="G115" i="8"/>
  <c r="F115" i="8"/>
  <c r="E115" i="8"/>
  <c r="D115" i="8"/>
  <c r="B115" i="8"/>
  <c r="A115" i="8"/>
  <c r="H114" i="8"/>
  <c r="G114" i="8"/>
  <c r="F114" i="8"/>
  <c r="E114" i="8"/>
  <c r="D114" i="8"/>
  <c r="B114" i="8"/>
  <c r="A114" i="8"/>
  <c r="H113" i="8"/>
  <c r="G113" i="8"/>
  <c r="F113" i="8"/>
  <c r="E113" i="8"/>
  <c r="D113" i="8"/>
  <c r="B113" i="8"/>
  <c r="A113" i="8"/>
  <c r="H112" i="8"/>
  <c r="G112" i="8"/>
  <c r="F112" i="8"/>
  <c r="E112" i="8"/>
  <c r="D112" i="8"/>
  <c r="B112" i="8"/>
  <c r="A112" i="8"/>
  <c r="H111" i="8"/>
  <c r="G111" i="8"/>
  <c r="F111" i="8"/>
  <c r="E111" i="8"/>
  <c r="D111" i="8"/>
  <c r="B111" i="8"/>
  <c r="A111" i="8"/>
  <c r="H110" i="8"/>
  <c r="G110" i="8"/>
  <c r="F110" i="8"/>
  <c r="E110" i="8"/>
  <c r="D110" i="8"/>
  <c r="B110" i="8"/>
  <c r="A110" i="8"/>
  <c r="H109" i="8"/>
  <c r="G109" i="8"/>
  <c r="F109" i="8"/>
  <c r="E109" i="8"/>
  <c r="D109" i="8"/>
  <c r="B109" i="8"/>
  <c r="A109" i="8"/>
  <c r="H108" i="8"/>
  <c r="G108" i="8"/>
  <c r="F108" i="8"/>
  <c r="E108" i="8"/>
  <c r="D108" i="8"/>
  <c r="B108" i="8"/>
  <c r="A108" i="8"/>
  <c r="H107" i="8"/>
  <c r="G107" i="8"/>
  <c r="F107" i="8"/>
  <c r="E107" i="8"/>
  <c r="D107" i="8"/>
  <c r="B107" i="8"/>
  <c r="A107" i="8"/>
  <c r="H106" i="8"/>
  <c r="G106" i="8"/>
  <c r="F106" i="8"/>
  <c r="E106" i="8"/>
  <c r="D106" i="8"/>
  <c r="B106" i="8"/>
  <c r="A106" i="8"/>
  <c r="H105" i="8"/>
  <c r="G105" i="8"/>
  <c r="F105" i="8"/>
  <c r="E105" i="8"/>
  <c r="D105" i="8"/>
  <c r="B105" i="8"/>
  <c r="A105" i="8"/>
  <c r="H104" i="8"/>
  <c r="G104" i="8"/>
  <c r="F104" i="8"/>
  <c r="E104" i="8"/>
  <c r="D104" i="8"/>
  <c r="B104" i="8"/>
  <c r="A104" i="8"/>
  <c r="H103" i="8"/>
  <c r="G103" i="8"/>
  <c r="F103" i="8"/>
  <c r="E103" i="8"/>
  <c r="D103" i="8"/>
  <c r="B103" i="8"/>
  <c r="A103" i="8"/>
  <c r="H102" i="8"/>
  <c r="G102" i="8"/>
  <c r="F102" i="8"/>
  <c r="E102" i="8"/>
  <c r="D102" i="8"/>
  <c r="B102" i="8"/>
  <c r="A102" i="8"/>
  <c r="H101" i="8"/>
  <c r="G101" i="8"/>
  <c r="F101" i="8"/>
  <c r="E101" i="8"/>
  <c r="D101" i="8"/>
  <c r="B101" i="8"/>
  <c r="A101" i="8"/>
  <c r="H100" i="8"/>
  <c r="G100" i="8"/>
  <c r="F100" i="8"/>
  <c r="E100" i="8"/>
  <c r="D100" i="8"/>
  <c r="B100" i="8"/>
  <c r="A100" i="8"/>
  <c r="H99" i="8"/>
  <c r="G99" i="8"/>
  <c r="F99" i="8"/>
  <c r="E99" i="8"/>
  <c r="D99" i="8"/>
  <c r="B99" i="8"/>
  <c r="A99" i="8"/>
  <c r="H98" i="8"/>
  <c r="G98" i="8"/>
  <c r="F98" i="8"/>
  <c r="E98" i="8"/>
  <c r="D98" i="8"/>
  <c r="B98" i="8"/>
  <c r="A98" i="8"/>
  <c r="H97" i="8"/>
  <c r="G97" i="8"/>
  <c r="F97" i="8"/>
  <c r="E97" i="8"/>
  <c r="D97" i="8"/>
  <c r="B97" i="8"/>
  <c r="A97" i="8"/>
  <c r="H96" i="8"/>
  <c r="G96" i="8"/>
  <c r="F96" i="8"/>
  <c r="E96" i="8"/>
  <c r="D96" i="8"/>
  <c r="B96" i="8"/>
  <c r="A96" i="8"/>
  <c r="H95" i="8"/>
  <c r="G95" i="8"/>
  <c r="F95" i="8"/>
  <c r="E95" i="8"/>
  <c r="D95" i="8"/>
  <c r="B95" i="8"/>
  <c r="A95" i="8"/>
  <c r="H94" i="8"/>
  <c r="G94" i="8"/>
  <c r="F94" i="8"/>
  <c r="E94" i="8"/>
  <c r="D94" i="8"/>
  <c r="B94" i="8"/>
  <c r="A94" i="8"/>
  <c r="H93" i="8"/>
  <c r="G93" i="8"/>
  <c r="F93" i="8"/>
  <c r="E93" i="8"/>
  <c r="D93" i="8"/>
  <c r="B93" i="8"/>
  <c r="A93" i="8"/>
  <c r="H92" i="8"/>
  <c r="G92" i="8"/>
  <c r="F92" i="8"/>
  <c r="E92" i="8"/>
  <c r="D92" i="8"/>
  <c r="B92" i="8"/>
  <c r="A92" i="8"/>
  <c r="H91" i="8"/>
  <c r="G91" i="8"/>
  <c r="F91" i="8"/>
  <c r="E91" i="8"/>
  <c r="D91" i="8"/>
  <c r="B91" i="8"/>
  <c r="A91" i="8"/>
  <c r="H90" i="8"/>
  <c r="G90" i="8"/>
  <c r="F90" i="8"/>
  <c r="E90" i="8"/>
  <c r="D90" i="8"/>
  <c r="B90" i="8"/>
  <c r="A90" i="8"/>
  <c r="H89" i="8"/>
  <c r="G89" i="8"/>
  <c r="F89" i="8"/>
  <c r="E89" i="8"/>
  <c r="D89" i="8"/>
  <c r="B89" i="8"/>
  <c r="A89" i="8"/>
  <c r="H88" i="8"/>
  <c r="G88" i="8"/>
  <c r="F88" i="8"/>
  <c r="E88" i="8"/>
  <c r="D88" i="8"/>
  <c r="B88" i="8"/>
  <c r="A88" i="8"/>
  <c r="H87" i="8"/>
  <c r="G87" i="8"/>
  <c r="F87" i="8"/>
  <c r="E87" i="8"/>
  <c r="D87" i="8"/>
  <c r="B87" i="8"/>
  <c r="A87" i="8"/>
  <c r="H86" i="8"/>
  <c r="G86" i="8"/>
  <c r="F86" i="8"/>
  <c r="E86" i="8"/>
  <c r="D86" i="8"/>
  <c r="B86" i="8"/>
  <c r="A86" i="8"/>
  <c r="H85" i="8"/>
  <c r="G85" i="8"/>
  <c r="F85" i="8"/>
  <c r="E85" i="8"/>
  <c r="D85" i="8"/>
  <c r="B85" i="8"/>
  <c r="A85" i="8"/>
  <c r="H84" i="8"/>
  <c r="G84" i="8"/>
  <c r="F84" i="8"/>
  <c r="E84" i="8"/>
  <c r="D84" i="8"/>
  <c r="B84" i="8"/>
  <c r="A84" i="8"/>
  <c r="H83" i="8"/>
  <c r="G83" i="8"/>
  <c r="F83" i="8"/>
  <c r="E83" i="8"/>
  <c r="D83" i="8"/>
  <c r="B83" i="8"/>
  <c r="A83" i="8"/>
  <c r="H82" i="8"/>
  <c r="G82" i="8"/>
  <c r="F82" i="8"/>
  <c r="E82" i="8"/>
  <c r="D82" i="8"/>
  <c r="B82" i="8"/>
  <c r="A82" i="8"/>
  <c r="H81" i="8"/>
  <c r="G81" i="8"/>
  <c r="F81" i="8"/>
  <c r="E81" i="8"/>
  <c r="D81" i="8"/>
  <c r="B81" i="8"/>
  <c r="A81" i="8"/>
  <c r="H80" i="8"/>
  <c r="G80" i="8"/>
  <c r="F80" i="8"/>
  <c r="E80" i="8"/>
  <c r="D80" i="8"/>
  <c r="B80" i="8"/>
  <c r="A80" i="8"/>
  <c r="H79" i="8"/>
  <c r="G79" i="8"/>
  <c r="F79" i="8"/>
  <c r="E79" i="8"/>
  <c r="D79" i="8"/>
  <c r="B79" i="8"/>
  <c r="A79" i="8"/>
  <c r="H78" i="8"/>
  <c r="G78" i="8"/>
  <c r="F78" i="8"/>
  <c r="E78" i="8"/>
  <c r="D78" i="8"/>
  <c r="B78" i="8"/>
  <c r="A78" i="8"/>
  <c r="H77" i="8"/>
  <c r="G77" i="8"/>
  <c r="F77" i="8"/>
  <c r="E77" i="8"/>
  <c r="D77" i="8"/>
  <c r="B77" i="8"/>
  <c r="A77" i="8"/>
  <c r="H76" i="8"/>
  <c r="G76" i="8"/>
  <c r="F76" i="8"/>
  <c r="E76" i="8"/>
  <c r="D76" i="8"/>
  <c r="B76" i="8"/>
  <c r="A76" i="8"/>
  <c r="H75" i="8"/>
  <c r="G75" i="8"/>
  <c r="F75" i="8"/>
  <c r="E75" i="8"/>
  <c r="D75" i="8"/>
  <c r="B75" i="8"/>
  <c r="A75" i="8"/>
  <c r="H74" i="8"/>
  <c r="G74" i="8"/>
  <c r="F74" i="8"/>
  <c r="E74" i="8"/>
  <c r="D74" i="8"/>
  <c r="B74" i="8"/>
  <c r="A74" i="8"/>
  <c r="H73" i="8"/>
  <c r="G73" i="8"/>
  <c r="F73" i="8"/>
  <c r="E73" i="8"/>
  <c r="D73" i="8"/>
  <c r="B73" i="8"/>
  <c r="A73" i="8"/>
  <c r="H72" i="8"/>
  <c r="G72" i="8"/>
  <c r="F72" i="8"/>
  <c r="E72" i="8"/>
  <c r="D72" i="8"/>
  <c r="B72" i="8"/>
  <c r="A72" i="8"/>
  <c r="H71" i="8"/>
  <c r="G71" i="8"/>
  <c r="F71" i="8"/>
  <c r="E71" i="8"/>
  <c r="D71" i="8"/>
  <c r="B71" i="8"/>
  <c r="A71" i="8"/>
  <c r="H70" i="8"/>
  <c r="G70" i="8"/>
  <c r="F70" i="8"/>
  <c r="E70" i="8"/>
  <c r="D70" i="8"/>
  <c r="B70" i="8"/>
  <c r="A70" i="8"/>
  <c r="H69" i="8"/>
  <c r="G69" i="8"/>
  <c r="F69" i="8"/>
  <c r="E69" i="8"/>
  <c r="D69" i="8"/>
  <c r="B69" i="8"/>
  <c r="A69" i="8"/>
  <c r="H68" i="8"/>
  <c r="G68" i="8"/>
  <c r="F68" i="8"/>
  <c r="E68" i="8"/>
  <c r="D68" i="8"/>
  <c r="B68" i="8"/>
  <c r="A68" i="8"/>
  <c r="H67" i="8"/>
  <c r="G67" i="8"/>
  <c r="F67" i="8"/>
  <c r="E67" i="8"/>
  <c r="D67" i="8"/>
  <c r="B67" i="8"/>
  <c r="A67" i="8"/>
  <c r="H66" i="8"/>
  <c r="G66" i="8"/>
  <c r="F66" i="8"/>
  <c r="E66" i="8"/>
  <c r="D66" i="8"/>
  <c r="B66" i="8"/>
  <c r="A66" i="8"/>
  <c r="H65" i="8"/>
  <c r="G65" i="8"/>
  <c r="F65" i="8"/>
  <c r="E65" i="8"/>
  <c r="D65" i="8"/>
  <c r="B65" i="8"/>
  <c r="A65" i="8"/>
  <c r="H64" i="8"/>
  <c r="G64" i="8"/>
  <c r="F64" i="8"/>
  <c r="E64" i="8"/>
  <c r="D64" i="8"/>
  <c r="B64" i="8"/>
  <c r="A64" i="8"/>
  <c r="H63" i="8"/>
  <c r="G63" i="8"/>
  <c r="F63" i="8"/>
  <c r="E63" i="8"/>
  <c r="D63" i="8"/>
  <c r="B63" i="8"/>
  <c r="A63" i="8"/>
  <c r="H62" i="8"/>
  <c r="G62" i="8"/>
  <c r="F62" i="8"/>
  <c r="E62" i="8"/>
  <c r="D62" i="8"/>
  <c r="B62" i="8"/>
  <c r="A62" i="8"/>
  <c r="H61" i="8"/>
  <c r="G61" i="8"/>
  <c r="F61" i="8"/>
  <c r="E61" i="8"/>
  <c r="D61" i="8"/>
  <c r="B61" i="8"/>
  <c r="A61" i="8"/>
  <c r="H60" i="8"/>
  <c r="G60" i="8"/>
  <c r="F60" i="8"/>
  <c r="E60" i="8"/>
  <c r="D60" i="8"/>
  <c r="B60" i="8"/>
  <c r="A60" i="8"/>
  <c r="H59" i="8"/>
  <c r="G59" i="8"/>
  <c r="F59" i="8"/>
  <c r="E59" i="8"/>
  <c r="D59" i="8"/>
  <c r="B59" i="8"/>
  <c r="A59" i="8"/>
  <c r="H58" i="8"/>
  <c r="G58" i="8"/>
  <c r="F58" i="8"/>
  <c r="E58" i="8"/>
  <c r="D58" i="8"/>
  <c r="B58" i="8"/>
  <c r="A58" i="8"/>
  <c r="H57" i="8"/>
  <c r="G57" i="8"/>
  <c r="F57" i="8"/>
  <c r="E57" i="8"/>
  <c r="D57" i="8"/>
  <c r="B57" i="8"/>
  <c r="A57" i="8"/>
  <c r="H56" i="8"/>
  <c r="G56" i="8"/>
  <c r="F56" i="8"/>
  <c r="E56" i="8"/>
  <c r="D56" i="8"/>
  <c r="B56" i="8"/>
  <c r="A56" i="8"/>
  <c r="H55" i="8"/>
  <c r="G55" i="8"/>
  <c r="F55" i="8"/>
  <c r="E55" i="8"/>
  <c r="D55" i="8"/>
  <c r="B55" i="8"/>
  <c r="A55" i="8"/>
  <c r="H54" i="8"/>
  <c r="G54" i="8"/>
  <c r="F54" i="8"/>
  <c r="E54" i="8"/>
  <c r="D54" i="8"/>
  <c r="B54" i="8"/>
  <c r="A54" i="8"/>
  <c r="H53" i="8"/>
  <c r="G53" i="8"/>
  <c r="F53" i="8"/>
  <c r="E53" i="8"/>
  <c r="D53" i="8"/>
  <c r="B53" i="8"/>
  <c r="A53" i="8"/>
  <c r="H52" i="8"/>
  <c r="G52" i="8"/>
  <c r="F52" i="8"/>
  <c r="E52" i="8"/>
  <c r="D52" i="8"/>
  <c r="B52" i="8"/>
  <c r="A52" i="8"/>
  <c r="H51" i="8"/>
  <c r="G51" i="8"/>
  <c r="F51" i="8"/>
  <c r="E51" i="8"/>
  <c r="D51" i="8"/>
  <c r="B51" i="8"/>
  <c r="A51" i="8"/>
  <c r="H50" i="8"/>
  <c r="G50" i="8"/>
  <c r="F50" i="8"/>
  <c r="E50" i="8"/>
  <c r="D50" i="8"/>
  <c r="B50" i="8"/>
  <c r="A50" i="8"/>
  <c r="H49" i="8"/>
  <c r="G49" i="8"/>
  <c r="F49" i="8"/>
  <c r="E49" i="8"/>
  <c r="D49" i="8"/>
  <c r="B49" i="8"/>
  <c r="A49" i="8"/>
  <c r="H48" i="8"/>
  <c r="G48" i="8"/>
  <c r="F48" i="8"/>
  <c r="E48" i="8"/>
  <c r="D48" i="8"/>
  <c r="B48" i="8"/>
  <c r="A48" i="8"/>
  <c r="H47" i="8"/>
  <c r="G47" i="8"/>
  <c r="F47" i="8"/>
  <c r="E47" i="8"/>
  <c r="D47" i="8"/>
  <c r="B47" i="8"/>
  <c r="A47" i="8"/>
  <c r="H46" i="8"/>
  <c r="G46" i="8"/>
  <c r="F46" i="8"/>
  <c r="E46" i="8"/>
  <c r="D46" i="8"/>
  <c r="B46" i="8"/>
  <c r="A46" i="8"/>
  <c r="H45" i="8"/>
  <c r="G45" i="8"/>
  <c r="F45" i="8"/>
  <c r="E45" i="8"/>
  <c r="D45" i="8"/>
  <c r="B45" i="8"/>
  <c r="A45" i="8"/>
  <c r="H44" i="8"/>
  <c r="G44" i="8"/>
  <c r="F44" i="8"/>
  <c r="E44" i="8"/>
  <c r="D44" i="8"/>
  <c r="B44" i="8"/>
  <c r="A44" i="8"/>
  <c r="H43" i="8"/>
  <c r="G43" i="8"/>
  <c r="F43" i="8"/>
  <c r="E43" i="8"/>
  <c r="D43" i="8"/>
  <c r="B43" i="8"/>
  <c r="A43" i="8"/>
  <c r="H42" i="8"/>
  <c r="G42" i="8"/>
  <c r="F42" i="8"/>
  <c r="E42" i="8"/>
  <c r="D42" i="8"/>
  <c r="B42" i="8"/>
  <c r="A42" i="8"/>
  <c r="H41" i="8"/>
  <c r="G41" i="8"/>
  <c r="F41" i="8"/>
  <c r="E41" i="8"/>
  <c r="D41" i="8"/>
  <c r="B41" i="8"/>
  <c r="A41" i="8"/>
  <c r="H40" i="8"/>
  <c r="G40" i="8"/>
  <c r="F40" i="8"/>
  <c r="E40" i="8"/>
  <c r="D40" i="8"/>
  <c r="B40" i="8"/>
  <c r="A40" i="8"/>
  <c r="H39" i="8"/>
  <c r="G39" i="8"/>
  <c r="F39" i="8"/>
  <c r="E39" i="8"/>
  <c r="D39" i="8"/>
  <c r="B39" i="8"/>
  <c r="A39" i="8"/>
  <c r="H38" i="8"/>
  <c r="G38" i="8"/>
  <c r="F38" i="8"/>
  <c r="E38" i="8"/>
  <c r="D38" i="8"/>
  <c r="B38" i="8"/>
  <c r="A38" i="8"/>
  <c r="H37" i="8"/>
  <c r="G37" i="8"/>
  <c r="F37" i="8"/>
  <c r="E37" i="8"/>
  <c r="D37" i="8"/>
  <c r="B37" i="8"/>
  <c r="A37" i="8"/>
  <c r="H36" i="8"/>
  <c r="G36" i="8"/>
  <c r="F36" i="8"/>
  <c r="E36" i="8"/>
  <c r="D36" i="8"/>
  <c r="B36" i="8"/>
  <c r="A36" i="8"/>
  <c r="H35" i="8"/>
  <c r="G35" i="8"/>
  <c r="F35" i="8"/>
  <c r="E35" i="8"/>
  <c r="D35" i="8"/>
  <c r="B35" i="8"/>
  <c r="A35" i="8"/>
  <c r="H34" i="8"/>
  <c r="G34" i="8"/>
  <c r="F34" i="8"/>
  <c r="E34" i="8"/>
  <c r="D34" i="8"/>
  <c r="B34" i="8"/>
  <c r="A34" i="8"/>
  <c r="H33" i="8"/>
  <c r="G33" i="8"/>
  <c r="F33" i="8"/>
  <c r="E33" i="8"/>
  <c r="D33" i="8"/>
  <c r="B33" i="8"/>
  <c r="A33" i="8"/>
  <c r="H32" i="8"/>
  <c r="G32" i="8"/>
  <c r="F32" i="8"/>
  <c r="E32" i="8"/>
  <c r="D32" i="8"/>
  <c r="B32" i="8"/>
  <c r="A32" i="8"/>
  <c r="H31" i="8"/>
  <c r="G31" i="8"/>
  <c r="F31" i="8"/>
  <c r="E31" i="8"/>
  <c r="D31" i="8"/>
  <c r="B31" i="8"/>
  <c r="A31" i="8"/>
  <c r="H30" i="8"/>
  <c r="G30" i="8"/>
  <c r="F30" i="8"/>
  <c r="E30" i="8"/>
  <c r="D30" i="8"/>
  <c r="B30" i="8"/>
  <c r="A30" i="8"/>
  <c r="H29" i="8"/>
  <c r="G29" i="8"/>
  <c r="F29" i="8"/>
  <c r="E29" i="8"/>
  <c r="D29" i="8"/>
  <c r="B29" i="8"/>
  <c r="A29" i="8"/>
  <c r="H28" i="8"/>
  <c r="G28" i="8"/>
  <c r="F28" i="8"/>
  <c r="E28" i="8"/>
  <c r="D28" i="8"/>
  <c r="B28" i="8"/>
  <c r="A28" i="8"/>
  <c r="H27" i="8"/>
  <c r="G27" i="8"/>
  <c r="F27" i="8"/>
  <c r="E27" i="8"/>
  <c r="D27" i="8"/>
  <c r="B27" i="8"/>
  <c r="A27" i="8"/>
  <c r="H26" i="8"/>
  <c r="G26" i="8"/>
  <c r="F26" i="8"/>
  <c r="E26" i="8"/>
  <c r="D26" i="8"/>
  <c r="B26" i="8"/>
  <c r="A26" i="8"/>
  <c r="H25" i="8"/>
  <c r="G25" i="8"/>
  <c r="F25" i="8"/>
  <c r="E25" i="8"/>
  <c r="D25" i="8"/>
  <c r="B25" i="8"/>
  <c r="A25" i="8"/>
  <c r="H24" i="8"/>
  <c r="G24" i="8"/>
  <c r="F24" i="8"/>
  <c r="E24" i="8"/>
  <c r="D24" i="8"/>
  <c r="B24" i="8"/>
  <c r="A24" i="8"/>
  <c r="H23" i="8"/>
  <c r="G23" i="8"/>
  <c r="F23" i="8"/>
  <c r="E23" i="8"/>
  <c r="D23" i="8"/>
  <c r="B23" i="8"/>
  <c r="A23" i="8"/>
  <c r="H22" i="8"/>
  <c r="G22" i="8"/>
  <c r="F22" i="8"/>
  <c r="E22" i="8"/>
  <c r="D22" i="8"/>
  <c r="B22" i="8"/>
  <c r="A22" i="8"/>
  <c r="H21" i="8"/>
  <c r="G21" i="8"/>
  <c r="F21" i="8"/>
  <c r="E21" i="8"/>
  <c r="D21" i="8"/>
  <c r="B21" i="8"/>
  <c r="A21" i="8"/>
  <c r="H20" i="8"/>
  <c r="G20" i="8"/>
  <c r="F20" i="8"/>
  <c r="E20" i="8"/>
  <c r="D20" i="8"/>
  <c r="B20" i="8"/>
  <c r="A20" i="8"/>
  <c r="H19" i="8"/>
  <c r="G19" i="8"/>
  <c r="F19" i="8"/>
  <c r="E19" i="8"/>
  <c r="D19" i="8"/>
  <c r="B19" i="8"/>
  <c r="A19" i="8"/>
  <c r="H18" i="8"/>
  <c r="G18" i="8"/>
  <c r="F18" i="8"/>
  <c r="E18" i="8"/>
  <c r="D18" i="8"/>
  <c r="B18" i="8"/>
  <c r="A18" i="8"/>
  <c r="F21" i="4"/>
  <c r="G21" i="4"/>
  <c r="H17" i="8"/>
  <c r="G17" i="8"/>
  <c r="F17" i="8"/>
  <c r="E17" i="8"/>
  <c r="D17" i="8"/>
  <c r="B17" i="8"/>
  <c r="A17" i="8"/>
  <c r="F20" i="4"/>
  <c r="G20" i="4"/>
  <c r="H16" i="8"/>
  <c r="G16" i="8"/>
  <c r="F16" i="8"/>
  <c r="E16" i="8"/>
  <c r="D16" i="8"/>
  <c r="B16" i="8"/>
  <c r="A16" i="8"/>
  <c r="F19" i="4"/>
  <c r="G19" i="4"/>
  <c r="H15" i="8"/>
  <c r="G15" i="8"/>
  <c r="F15" i="8"/>
  <c r="E15" i="8"/>
  <c r="D15" i="8"/>
  <c r="B15" i="8"/>
  <c r="A15" i="8"/>
  <c r="H14" i="8"/>
  <c r="G14" i="8"/>
  <c r="F14" i="8"/>
  <c r="E14" i="8"/>
  <c r="D14" i="8"/>
  <c r="B14" i="8"/>
  <c r="A14" i="8"/>
  <c r="H13" i="8"/>
  <c r="G13" i="8"/>
  <c r="F13" i="8"/>
  <c r="E13" i="8"/>
  <c r="D13" i="8"/>
  <c r="B13" i="8"/>
  <c r="A13" i="8"/>
  <c r="F16" i="4"/>
  <c r="G16" i="4"/>
  <c r="H12" i="8"/>
  <c r="G12" i="8"/>
  <c r="F12" i="8"/>
  <c r="E12" i="8"/>
  <c r="D12" i="8"/>
  <c r="B12" i="8"/>
  <c r="A12" i="8"/>
  <c r="H11" i="8"/>
  <c r="G11" i="8"/>
  <c r="F11" i="8"/>
  <c r="E11" i="8"/>
  <c r="D11" i="8"/>
  <c r="B11" i="8"/>
  <c r="A11" i="8"/>
  <c r="G14" i="4"/>
  <c r="H10" i="8"/>
  <c r="F14" i="4"/>
  <c r="G10" i="8"/>
  <c r="F10" i="8"/>
  <c r="E10" i="8"/>
  <c r="D10" i="8"/>
  <c r="B10" i="8"/>
  <c r="A10" i="8"/>
  <c r="H9" i="8"/>
  <c r="G9" i="8"/>
  <c r="F9" i="8"/>
  <c r="E9" i="8"/>
  <c r="D9" i="8"/>
  <c r="B9" i="8"/>
  <c r="A9" i="8"/>
  <c r="F12" i="4"/>
  <c r="G12" i="4"/>
  <c r="H8" i="8"/>
  <c r="G8" i="8"/>
  <c r="F8" i="8"/>
  <c r="E8" i="8"/>
  <c r="D8" i="8"/>
  <c r="B8" i="8"/>
  <c r="A8" i="8"/>
  <c r="H7" i="8"/>
  <c r="G7" i="8"/>
  <c r="F7" i="8"/>
  <c r="E7" i="8"/>
  <c r="D7" i="8"/>
  <c r="B7" i="8"/>
  <c r="A7" i="8"/>
  <c r="F10" i="4"/>
  <c r="E6" i="4"/>
  <c r="E10" i="4"/>
  <c r="G10" i="4"/>
  <c r="H6" i="8"/>
  <c r="G6" i="8"/>
  <c r="F6" i="8"/>
  <c r="E6" i="8"/>
  <c r="D6" i="8"/>
  <c r="B6" i="8"/>
  <c r="A6" i="8"/>
  <c r="H5" i="8"/>
  <c r="G5" i="8"/>
  <c r="F5" i="8"/>
  <c r="E5" i="8"/>
  <c r="D5" i="8"/>
  <c r="B5" i="8"/>
  <c r="A5" i="8"/>
  <c r="F8" i="4"/>
  <c r="G8" i="4"/>
  <c r="H4" i="8"/>
  <c r="G4" i="8"/>
  <c r="F4" i="8"/>
  <c r="E4" i="8"/>
  <c r="D4" i="8"/>
  <c r="B4" i="8"/>
  <c r="A4" i="8"/>
  <c r="E7" i="4"/>
  <c r="F7" i="4"/>
  <c r="G7" i="4"/>
  <c r="H3" i="8"/>
  <c r="G3" i="8"/>
  <c r="F3" i="8"/>
  <c r="E3" i="8"/>
  <c r="D3" i="8"/>
  <c r="B3" i="8"/>
  <c r="A3" i="8"/>
  <c r="F6" i="4"/>
  <c r="G6" i="4"/>
  <c r="H2" i="8"/>
  <c r="G2" i="8"/>
  <c r="F2" i="8"/>
  <c r="E2" i="8"/>
  <c r="D2" i="8"/>
  <c r="B2" i="8"/>
  <c r="A2" i="8"/>
  <c r="E8" i="4"/>
  <c r="G9"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18" i="4"/>
  <c r="G17" i="4"/>
  <c r="G15" i="4"/>
  <c r="G13" i="4"/>
  <c r="G11"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6" i="4"/>
  <c r="A1" i="4"/>
  <c r="F125" i="4"/>
  <c r="C126" i="6"/>
  <c r="B126" i="6"/>
  <c r="A126" i="6"/>
  <c r="F124" i="4"/>
  <c r="C125" i="6"/>
  <c r="B125" i="6"/>
  <c r="A125" i="6"/>
  <c r="F123" i="4"/>
  <c r="C124" i="6"/>
  <c r="B124" i="6"/>
  <c r="A124" i="6"/>
  <c r="F122" i="4"/>
  <c r="C123" i="6"/>
  <c r="B123" i="6"/>
  <c r="A123" i="6"/>
  <c r="F121" i="4"/>
  <c r="C122" i="6"/>
  <c r="B122" i="6"/>
  <c r="A122" i="6"/>
  <c r="F120" i="4"/>
  <c r="C121" i="6"/>
  <c r="B121" i="6"/>
  <c r="A121" i="6"/>
  <c r="E125" i="4"/>
  <c r="E124" i="4"/>
  <c r="E123" i="4"/>
  <c r="E122" i="4"/>
  <c r="E121" i="4"/>
  <c r="E120" i="4"/>
  <c r="F119" i="4"/>
  <c r="E119" i="4"/>
  <c r="F118" i="4"/>
  <c r="E118" i="4"/>
  <c r="F117" i="4"/>
  <c r="E117" i="4"/>
  <c r="F116" i="4"/>
  <c r="E116" i="4"/>
  <c r="F115" i="4"/>
  <c r="E115" i="4"/>
  <c r="F114" i="4"/>
  <c r="E114" i="4"/>
  <c r="C120" i="6"/>
  <c r="B120" i="6"/>
  <c r="A120" i="6"/>
  <c r="C119" i="6"/>
  <c r="B119" i="6"/>
  <c r="A119" i="6"/>
  <c r="C118" i="6"/>
  <c r="B118" i="6"/>
  <c r="A118" i="6"/>
  <c r="C117" i="6"/>
  <c r="B117" i="6"/>
  <c r="A117" i="6"/>
  <c r="C116" i="6"/>
  <c r="B116" i="6"/>
  <c r="A116" i="6"/>
  <c r="C115" i="6"/>
  <c r="B115" i="6"/>
  <c r="A115" i="6"/>
  <c r="F113" i="4"/>
  <c r="C114" i="6"/>
  <c r="B114" i="6"/>
  <c r="A114" i="6"/>
  <c r="F112" i="4"/>
  <c r="C113" i="6"/>
  <c r="B113" i="6"/>
  <c r="A113" i="6"/>
  <c r="F111" i="4"/>
  <c r="C112" i="6"/>
  <c r="B112" i="6"/>
  <c r="A112" i="6"/>
  <c r="F110" i="4"/>
  <c r="C111" i="6"/>
  <c r="B111" i="6"/>
  <c r="A111" i="6"/>
  <c r="F109" i="4"/>
  <c r="C110" i="6"/>
  <c r="B110" i="6"/>
  <c r="A110" i="6"/>
  <c r="F108" i="4"/>
  <c r="C109" i="6"/>
  <c r="B109" i="6"/>
  <c r="A109" i="6"/>
  <c r="F107" i="4"/>
  <c r="C108" i="6"/>
  <c r="B108" i="6"/>
  <c r="A108" i="6"/>
  <c r="F106" i="4"/>
  <c r="C107" i="6"/>
  <c r="B107" i="6"/>
  <c r="A107" i="6"/>
  <c r="F105" i="4"/>
  <c r="C106" i="6"/>
  <c r="B106" i="6"/>
  <c r="A106" i="6"/>
  <c r="F104" i="4"/>
  <c r="C105" i="6"/>
  <c r="B105" i="6"/>
  <c r="A105" i="6"/>
  <c r="F103" i="4"/>
  <c r="C104" i="6"/>
  <c r="B104" i="6"/>
  <c r="A104" i="6"/>
  <c r="F102" i="4"/>
  <c r="C103" i="6"/>
  <c r="B103" i="6"/>
  <c r="A103" i="6"/>
  <c r="F101" i="4"/>
  <c r="C102" i="6"/>
  <c r="B102" i="6"/>
  <c r="A102" i="6"/>
  <c r="F100" i="4"/>
  <c r="C101" i="6"/>
  <c r="B101" i="6"/>
  <c r="A101" i="6"/>
  <c r="F99" i="4"/>
  <c r="C100" i="6"/>
  <c r="B100" i="6"/>
  <c r="A100" i="6"/>
  <c r="F98" i="4"/>
  <c r="C99" i="6"/>
  <c r="B99" i="6"/>
  <c r="A99" i="6"/>
  <c r="F97" i="4"/>
  <c r="C98" i="6"/>
  <c r="B98" i="6"/>
  <c r="A98" i="6"/>
  <c r="F96" i="4"/>
  <c r="C97" i="6"/>
  <c r="B97" i="6"/>
  <c r="A97" i="6"/>
  <c r="F95" i="4"/>
  <c r="C96" i="6"/>
  <c r="B96" i="6"/>
  <c r="A96" i="6"/>
  <c r="F94" i="4"/>
  <c r="C95" i="6"/>
  <c r="B95" i="6"/>
  <c r="A95" i="6"/>
  <c r="F93" i="4"/>
  <c r="C94" i="6"/>
  <c r="B94" i="6"/>
  <c r="A94" i="6"/>
  <c r="F92" i="4"/>
  <c r="C93" i="6"/>
  <c r="B93" i="6"/>
  <c r="A93" i="6"/>
  <c r="F91" i="4"/>
  <c r="C92" i="6"/>
  <c r="B92" i="6"/>
  <c r="A92" i="6"/>
  <c r="F90" i="4"/>
  <c r="C91" i="6"/>
  <c r="B91" i="6"/>
  <c r="A91" i="6"/>
  <c r="F89" i="4"/>
  <c r="C90" i="6"/>
  <c r="B90" i="6"/>
  <c r="A90" i="6"/>
  <c r="F88" i="4"/>
  <c r="C89" i="6"/>
  <c r="B89" i="6"/>
  <c r="A89" i="6"/>
  <c r="F87" i="4"/>
  <c r="C88" i="6"/>
  <c r="B88" i="6"/>
  <c r="A88" i="6"/>
  <c r="F86" i="4"/>
  <c r="C87" i="6"/>
  <c r="B87" i="6"/>
  <c r="A87" i="6"/>
  <c r="F85" i="4"/>
  <c r="C86" i="6"/>
  <c r="B86" i="6"/>
  <c r="A86" i="6"/>
  <c r="F84" i="4"/>
  <c r="C85" i="6"/>
  <c r="B85" i="6"/>
  <c r="A85" i="6"/>
  <c r="F83" i="4"/>
  <c r="C84" i="6"/>
  <c r="B84" i="6"/>
  <c r="A84" i="6"/>
  <c r="F82" i="4"/>
  <c r="C83" i="6"/>
  <c r="B83" i="6"/>
  <c r="A83" i="6"/>
  <c r="F81" i="4"/>
  <c r="C82" i="6"/>
  <c r="B82" i="6"/>
  <c r="A82" i="6"/>
  <c r="F80" i="4"/>
  <c r="C81" i="6"/>
  <c r="B81" i="6"/>
  <c r="A81" i="6"/>
  <c r="F79" i="4"/>
  <c r="C80" i="6"/>
  <c r="B80" i="6"/>
  <c r="A80" i="6"/>
  <c r="F78" i="4"/>
  <c r="C79" i="6"/>
  <c r="B79" i="6"/>
  <c r="A79" i="6"/>
  <c r="F77" i="4"/>
  <c r="C78" i="6"/>
  <c r="B78" i="6"/>
  <c r="A78" i="6"/>
  <c r="F76" i="4"/>
  <c r="C77" i="6"/>
  <c r="B77" i="6"/>
  <c r="A77" i="6"/>
  <c r="F75" i="4"/>
  <c r="C76" i="6"/>
  <c r="B76" i="6"/>
  <c r="A76" i="6"/>
  <c r="F74" i="4"/>
  <c r="C75" i="6"/>
  <c r="B75" i="6"/>
  <c r="A75" i="6"/>
  <c r="F73" i="4"/>
  <c r="C74" i="6"/>
  <c r="B74" i="6"/>
  <c r="A74" i="6"/>
  <c r="F72" i="4"/>
  <c r="C73" i="6"/>
  <c r="B73" i="6"/>
  <c r="A73" i="6"/>
  <c r="F71" i="4"/>
  <c r="C72" i="6"/>
  <c r="B72" i="6"/>
  <c r="A72" i="6"/>
  <c r="F70" i="4"/>
  <c r="C71" i="6"/>
  <c r="B71" i="6"/>
  <c r="A71" i="6"/>
  <c r="F69" i="4"/>
  <c r="C70" i="6"/>
  <c r="B70" i="6"/>
  <c r="A70" i="6"/>
  <c r="F68" i="4"/>
  <c r="C69" i="6"/>
  <c r="B69" i="6"/>
  <c r="A69" i="6"/>
  <c r="F67" i="4"/>
  <c r="C68" i="6"/>
  <c r="B68" i="6"/>
  <c r="A68" i="6"/>
  <c r="F66" i="4"/>
  <c r="C67" i="6"/>
  <c r="B67" i="6"/>
  <c r="A67" i="6"/>
  <c r="F65" i="4"/>
  <c r="C66" i="6"/>
  <c r="B66" i="6"/>
  <c r="A66" i="6"/>
  <c r="F64" i="4"/>
  <c r="C65" i="6"/>
  <c r="B65" i="6"/>
  <c r="A65" i="6"/>
  <c r="F63" i="4"/>
  <c r="C64" i="6"/>
  <c r="B64" i="6"/>
  <c r="A64" i="6"/>
  <c r="F62" i="4"/>
  <c r="C63" i="6"/>
  <c r="B63" i="6"/>
  <c r="A63" i="6"/>
  <c r="F61" i="4"/>
  <c r="C62" i="6"/>
  <c r="B62" i="6"/>
  <c r="A62" i="6"/>
  <c r="F60" i="4"/>
  <c r="C61" i="6"/>
  <c r="B61" i="6"/>
  <c r="A61" i="6"/>
  <c r="F59" i="4"/>
  <c r="C60" i="6"/>
  <c r="B60" i="6"/>
  <c r="A60" i="6"/>
  <c r="F58" i="4"/>
  <c r="C59" i="6"/>
  <c r="B59" i="6"/>
  <c r="A59" i="6"/>
  <c r="F57" i="4"/>
  <c r="C58" i="6"/>
  <c r="B58" i="6"/>
  <c r="A58" i="6"/>
  <c r="F56" i="4"/>
  <c r="C57" i="6"/>
  <c r="B57" i="6"/>
  <c r="A57" i="6"/>
  <c r="F55" i="4"/>
  <c r="C56" i="6"/>
  <c r="B56" i="6"/>
  <c r="A56" i="6"/>
  <c r="F54" i="4"/>
  <c r="C55" i="6"/>
  <c r="B55" i="6"/>
  <c r="A55" i="6"/>
  <c r="F53" i="4"/>
  <c r="C54" i="6"/>
  <c r="B54" i="6"/>
  <c r="A54" i="6"/>
  <c r="F52" i="4"/>
  <c r="C53" i="6"/>
  <c r="B53" i="6"/>
  <c r="A53" i="6"/>
  <c r="F51" i="4"/>
  <c r="C52" i="6"/>
  <c r="B52" i="6"/>
  <c r="A52" i="6"/>
  <c r="F50" i="4"/>
  <c r="C51" i="6"/>
  <c r="B51" i="6"/>
  <c r="A51" i="6"/>
  <c r="F49" i="4"/>
  <c r="C50" i="6"/>
  <c r="B50" i="6"/>
  <c r="A50" i="6"/>
  <c r="F48" i="4"/>
  <c r="C49" i="6"/>
  <c r="B49" i="6"/>
  <c r="A49" i="6"/>
  <c r="F47" i="4"/>
  <c r="C48" i="6"/>
  <c r="B48" i="6"/>
  <c r="A48" i="6"/>
  <c r="F46" i="4"/>
  <c r="C47" i="6"/>
  <c r="B47" i="6"/>
  <c r="A47" i="6"/>
  <c r="F45" i="4"/>
  <c r="C46" i="6"/>
  <c r="B46" i="6"/>
  <c r="A46" i="6"/>
  <c r="F44" i="4"/>
  <c r="C45" i="6"/>
  <c r="B45" i="6"/>
  <c r="A45" i="6"/>
  <c r="F43" i="4"/>
  <c r="C44" i="6"/>
  <c r="B44" i="6"/>
  <c r="A44" i="6"/>
  <c r="F42" i="4"/>
  <c r="C43" i="6"/>
  <c r="B43" i="6"/>
  <c r="A43" i="6"/>
  <c r="F41" i="4"/>
  <c r="C42" i="6"/>
  <c r="B42" i="6"/>
  <c r="A42" i="6"/>
  <c r="F40" i="4"/>
  <c r="C41" i="6"/>
  <c r="B41" i="6"/>
  <c r="A41" i="6"/>
  <c r="F39" i="4"/>
  <c r="C40" i="6"/>
  <c r="B40" i="6"/>
  <c r="A40" i="6"/>
  <c r="F38" i="4"/>
  <c r="C39" i="6"/>
  <c r="B39" i="6"/>
  <c r="A39" i="6"/>
  <c r="F37" i="4"/>
  <c r="C38" i="6"/>
  <c r="B38" i="6"/>
  <c r="A38" i="6"/>
  <c r="F36" i="4"/>
  <c r="C37" i="6"/>
  <c r="B37" i="6"/>
  <c r="A37" i="6"/>
  <c r="F35" i="4"/>
  <c r="C36" i="6"/>
  <c r="B36" i="6"/>
  <c r="A36" i="6"/>
  <c r="F34" i="4"/>
  <c r="C35" i="6"/>
  <c r="B35" i="6"/>
  <c r="A35" i="6"/>
  <c r="F33" i="4"/>
  <c r="C34" i="6"/>
  <c r="B34" i="6"/>
  <c r="A34" i="6"/>
  <c r="F32" i="4"/>
  <c r="C33" i="6"/>
  <c r="B33" i="6"/>
  <c r="A33" i="6"/>
  <c r="F31" i="4"/>
  <c r="C32" i="6"/>
  <c r="B32" i="6"/>
  <c r="A32" i="6"/>
  <c r="F30" i="4"/>
  <c r="C31" i="6"/>
  <c r="B31" i="6"/>
  <c r="A31" i="6"/>
  <c r="F29" i="4"/>
  <c r="C30" i="6"/>
  <c r="B30" i="6"/>
  <c r="A30" i="6"/>
  <c r="F28" i="4"/>
  <c r="C29" i="6"/>
  <c r="B29" i="6"/>
  <c r="A29" i="6"/>
  <c r="F27" i="4"/>
  <c r="C28" i="6"/>
  <c r="B28" i="6"/>
  <c r="A28" i="6"/>
  <c r="F26" i="4"/>
  <c r="C27" i="6"/>
  <c r="B27" i="6"/>
  <c r="A27" i="6"/>
  <c r="F25" i="4"/>
  <c r="C26" i="6"/>
  <c r="B26" i="6"/>
  <c r="A26" i="6"/>
  <c r="F24" i="4"/>
  <c r="C25" i="6"/>
  <c r="B25" i="6"/>
  <c r="A25" i="6"/>
  <c r="F23" i="4"/>
  <c r="C24" i="6"/>
  <c r="B24" i="6"/>
  <c r="A24" i="6"/>
  <c r="F22" i="4"/>
  <c r="C23" i="6"/>
  <c r="B23" i="6"/>
  <c r="A23" i="6"/>
  <c r="C22" i="6"/>
  <c r="B22" i="6"/>
  <c r="A22" i="6"/>
  <c r="C21" i="6"/>
  <c r="B21" i="6"/>
  <c r="A21" i="6"/>
  <c r="C20" i="6"/>
  <c r="B20" i="6"/>
  <c r="A20" i="6"/>
  <c r="F18" i="4"/>
  <c r="C19" i="6"/>
  <c r="B19" i="6"/>
  <c r="A19" i="6"/>
  <c r="F17" i="4"/>
  <c r="C18" i="6"/>
  <c r="B18" i="6"/>
  <c r="A18" i="6"/>
  <c r="C17" i="6"/>
  <c r="B17" i="6"/>
  <c r="A17" i="6"/>
  <c r="F15" i="4"/>
  <c r="C16" i="6"/>
  <c r="B16" i="6"/>
  <c r="A16" i="6"/>
  <c r="C15" i="6"/>
  <c r="B15" i="6"/>
  <c r="A15" i="6"/>
  <c r="F13" i="4"/>
  <c r="C14" i="6"/>
  <c r="B14" i="6"/>
  <c r="A14" i="6"/>
  <c r="C13" i="6"/>
  <c r="B13" i="6"/>
  <c r="A13" i="6"/>
  <c r="F11" i="4"/>
  <c r="C12" i="6"/>
  <c r="B12" i="6"/>
  <c r="A12" i="6"/>
  <c r="C11" i="6"/>
  <c r="B11" i="6"/>
  <c r="A11" i="6"/>
  <c r="F9" i="4"/>
  <c r="C10" i="6"/>
  <c r="B10" i="6"/>
  <c r="A10" i="6"/>
  <c r="C9" i="6"/>
  <c r="B9" i="6"/>
  <c r="A9" i="6"/>
  <c r="C8" i="6"/>
  <c r="B8" i="6"/>
  <c r="A8" i="6"/>
  <c r="C7" i="6"/>
  <c r="B7" i="6"/>
  <c r="A7" i="6"/>
  <c r="D14" i="1"/>
  <c r="E9"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B14" i="1"/>
  <c r="D14" i="3"/>
  <c r="D19" i="3"/>
  <c r="D18" i="3"/>
  <c r="D16" i="3"/>
  <c r="D15" i="3"/>
  <c r="D10" i="3"/>
  <c r="D13" i="3"/>
  <c r="D12" i="3"/>
  <c r="D9" i="3"/>
  <c r="D8" i="3"/>
  <c r="D7" i="3"/>
  <c r="D6" i="3"/>
  <c r="D5" i="3"/>
  <c r="D4" i="3"/>
  <c r="D3" i="3"/>
  <c r="D11" i="3"/>
</calcChain>
</file>

<file path=xl/sharedStrings.xml><?xml version="1.0" encoding="utf-8"?>
<sst xmlns="http://schemas.openxmlformats.org/spreadsheetml/2006/main" count="797" uniqueCount="758">
  <si>
    <t>Organization Name</t>
  </si>
  <si>
    <t>OrgSync Membership</t>
  </si>
  <si>
    <t>Phone Number</t>
  </si>
  <si>
    <t>Email Address</t>
  </si>
  <si>
    <t>Date</t>
  </si>
  <si>
    <t>Organization Guiding Principles</t>
  </si>
  <si>
    <t>Item Detail</t>
  </si>
  <si>
    <t>Category</t>
  </si>
  <si>
    <t>Item #</t>
  </si>
  <si>
    <t>Other</t>
  </si>
  <si>
    <t>The signatures below certify that the organization requesting funding is
registered and in good standing with the Committee on Student Organizations.
All information and values are accurate. 
SAFAC reserves the right to deny funding for misrepresented requests.</t>
  </si>
  <si>
    <t>Organization President</t>
  </si>
  <si>
    <t>Organization Treasurer</t>
  </si>
  <si>
    <t>Organization Advisor</t>
  </si>
  <si>
    <t>Funding Categories</t>
  </si>
  <si>
    <t>***DO NOT COPY AND PASTE FROM PREVIOUS BUDGETS***</t>
  </si>
  <si>
    <t>Annual</t>
  </si>
  <si>
    <t>Amount Requested</t>
  </si>
  <si>
    <t>Amount Approved</t>
  </si>
  <si>
    <t>Total Amount Requested</t>
  </si>
  <si>
    <t>Total Amount Approved</t>
  </si>
  <si>
    <t>Cap</t>
  </si>
  <si>
    <t>SAFAC Budget Request Instructions</t>
  </si>
  <si>
    <t>Approved</t>
  </si>
  <si>
    <t>Not Approved</t>
  </si>
  <si>
    <t>Cap Type</t>
  </si>
  <si>
    <t>Workday Program ID Number</t>
  </si>
  <si>
    <t>Capital item</t>
  </si>
  <si>
    <t>Food</t>
  </si>
  <si>
    <t>FCS Committee Member</t>
  </si>
  <si>
    <t>FCS Advisor</t>
  </si>
  <si>
    <t>Request for FCS Consideration</t>
  </si>
  <si>
    <t>FCS Approved Request</t>
  </si>
  <si>
    <t xml:space="preserve"> Budget Request</t>
  </si>
  <si>
    <t>Security</t>
  </si>
  <si>
    <t>Chapter Dues</t>
  </si>
  <si>
    <t>Coaches</t>
  </si>
  <si>
    <t>Computers</t>
  </si>
  <si>
    <t>Costumes</t>
  </si>
  <si>
    <t>Decorations</t>
  </si>
  <si>
    <t>Engineering Projects</t>
  </si>
  <si>
    <t>Entertainment</t>
  </si>
  <si>
    <t>Off-campus Facilities</t>
  </si>
  <si>
    <t>Office Supplies</t>
  </si>
  <si>
    <t>Production</t>
  </si>
  <si>
    <t>Props</t>
  </si>
  <si>
    <t>T-shirts</t>
  </si>
  <si>
    <t>Uniforms</t>
  </si>
  <si>
    <t xml:space="preserve">  Item Detail</t>
  </si>
  <si>
    <t>Click the "Detail Sheet" tab and enter your organization's Guiding Principles, found on your constitution. List your itemized requests in order of priority with your high-priority items listed first.</t>
  </si>
  <si>
    <t>Equipment</t>
  </si>
  <si>
    <t>2018-2019</t>
  </si>
  <si>
    <t>A Week For Life</t>
  </si>
  <si>
    <t>Ad Group</t>
  </si>
  <si>
    <t>African Students Union</t>
  </si>
  <si>
    <t>Aikido Club</t>
  </si>
  <si>
    <t>Alpha Epsilon Delta</t>
  </si>
  <si>
    <t>Alpha Eta Mu Beta</t>
  </si>
  <si>
    <t>Alpha Kappa Psi</t>
  </si>
  <si>
    <t>Alpha Mu Music Therapy Club</t>
  </si>
  <si>
    <t>Alpha Phi Omega</t>
  </si>
  <si>
    <t>Alternative Breaks</t>
  </si>
  <si>
    <t>American Assembly for Men in Nursing</t>
  </si>
  <si>
    <t>American Society of Pre-Dental Students</t>
  </si>
  <si>
    <t>Anime Club</t>
  </si>
  <si>
    <t>Anthropology Club</t>
  </si>
  <si>
    <t>Armenian Student Association</t>
  </si>
  <si>
    <t>Art for Kids</t>
  </si>
  <si>
    <t>Art of Healing</t>
  </si>
  <si>
    <t>Asian American Students Association</t>
  </si>
  <si>
    <t>Association of Commuter Students (ACS)</t>
  </si>
  <si>
    <t>Association of Computing Machinery</t>
  </si>
  <si>
    <t>Astronomy Club</t>
  </si>
  <si>
    <t>Badminton Club</t>
  </si>
  <si>
    <t>Bahamian Students Association</t>
  </si>
  <si>
    <t>Band of the Hour</t>
  </si>
  <si>
    <t>Best Buddies</t>
  </si>
  <si>
    <t>Beta Beta Beta Biological Honor Society</t>
  </si>
  <si>
    <t>Bicycle Club</t>
  </si>
  <si>
    <t>Big Brothers Big Sisters</t>
  </si>
  <si>
    <t>Biomedical Engineering Society</t>
  </si>
  <si>
    <t>Black Female Development Circle, Inc</t>
  </si>
  <si>
    <t>Black Girls Lift</t>
  </si>
  <si>
    <t>Brazilian Jiu-Jitsu Club</t>
  </si>
  <si>
    <t>Brazilian Students Association</t>
  </si>
  <si>
    <t>Camp Kesem</t>
  </si>
  <si>
    <t>CaneBuddy</t>
  </si>
  <si>
    <t>Canes Crossfit Club</t>
  </si>
  <si>
    <t>Canes for Israel</t>
  </si>
  <si>
    <t>Canes Investing Association</t>
  </si>
  <si>
    <t>Canestage Theatre Company</t>
  </si>
  <si>
    <t>Caribbean Students Association</t>
  </si>
  <si>
    <t>Category 5</t>
  </si>
  <si>
    <t>Catholic Student Association</t>
  </si>
  <si>
    <t>Celtic Canes</t>
  </si>
  <si>
    <t>CHABAD</t>
  </si>
  <si>
    <t>Colombian Students Association</t>
  </si>
  <si>
    <t>Committee on Student Organizations (COSO)</t>
  </si>
  <si>
    <t>CommUnity Garden</t>
  </si>
  <si>
    <t>Cornhole at UM</t>
  </si>
  <si>
    <t>Crowdfunding Club</t>
  </si>
  <si>
    <t>Debate Team</t>
  </si>
  <si>
    <t>Delta Kappa Alpha</t>
  </si>
  <si>
    <t>Delta Sigma Pi</t>
  </si>
  <si>
    <t>Distraction</t>
  </si>
  <si>
    <t>Earth Alert</t>
  </si>
  <si>
    <t>Eclipse Fashion Society</t>
  </si>
  <si>
    <t>Economics Club</t>
  </si>
  <si>
    <t>Emet Israel</t>
  </si>
  <si>
    <t>Engineers Without Borders</t>
  </si>
  <si>
    <t>EQ Collective</t>
  </si>
  <si>
    <t>Equestrian Club</t>
  </si>
  <si>
    <t>Eta Sigma Phi</t>
  </si>
  <si>
    <t>Ethics Society</t>
  </si>
  <si>
    <t>Fellowship of Christian Athletes</t>
  </si>
  <si>
    <t>Field Hockey Club</t>
  </si>
  <si>
    <t>Filipino Student Association</t>
  </si>
  <si>
    <t>First Generation U</t>
  </si>
  <si>
    <t>Florida Water and Environment Association</t>
  </si>
  <si>
    <t>FunDay</t>
  </si>
  <si>
    <t>Future Black Communication Professionals</t>
  </si>
  <si>
    <t>Future Educators Association</t>
  </si>
  <si>
    <t>Girl Up</t>
  </si>
  <si>
    <t>Glass Guild</t>
  </si>
  <si>
    <t>Global Brigades</t>
  </si>
  <si>
    <t>Global Sigma</t>
  </si>
  <si>
    <t>Gold Ribbon Club</t>
  </si>
  <si>
    <t>Golden Key International Honour Society</t>
  </si>
  <si>
    <t>Golf Club</t>
  </si>
  <si>
    <t>Graduate Engineering Student Council</t>
  </si>
  <si>
    <t>Hammond Butler Inspirational Choir</t>
  </si>
  <si>
    <t>Health Studies Student Association</t>
  </si>
  <si>
    <t>Hindu Students Council</t>
  </si>
  <si>
    <t>Hispanic Heritage Month Committee</t>
  </si>
  <si>
    <t>Hispanics in Health and Medicine</t>
  </si>
  <si>
    <t>Hockey Club</t>
  </si>
  <si>
    <t>Hong Kong Student Association</t>
  </si>
  <si>
    <t>Honors Student's Association</t>
  </si>
  <si>
    <t>Hui Aloha</t>
  </si>
  <si>
    <t>Hurricane Bhangra</t>
  </si>
  <si>
    <t>Hyperion Council</t>
  </si>
  <si>
    <t>IBIS Yearbook</t>
  </si>
  <si>
    <t>Iota Tau Alpha Athletic Training Education Honor Society</t>
  </si>
  <si>
    <t>KAOS</t>
  </si>
  <si>
    <t>Karate Club</t>
  </si>
  <si>
    <t>Kids &amp; Culture</t>
  </si>
  <si>
    <t>Kiteboarding Club</t>
  </si>
  <si>
    <t>Korean Students Association</t>
  </si>
  <si>
    <t>Lambda Theta Alpha</t>
  </si>
  <si>
    <t>Latino Greek Council</t>
  </si>
  <si>
    <t>LINK</t>
  </si>
  <si>
    <t>Literary Society</t>
  </si>
  <si>
    <t>Love Your Melon</t>
  </si>
  <si>
    <t>Marine Mammal Rescue Team</t>
  </si>
  <si>
    <t>Men's Basketball Club</t>
  </si>
  <si>
    <t>Men's Lacrosse Team</t>
  </si>
  <si>
    <t>Miami Aviators Club</t>
  </si>
  <si>
    <t>Miami International Outreach</t>
  </si>
  <si>
    <t>Miami International Relations Association</t>
  </si>
  <si>
    <t>Miami Mindfulness</t>
  </si>
  <si>
    <t>Miami Motion</t>
  </si>
  <si>
    <t>Microbiology &amp; Immunology Club</t>
  </si>
  <si>
    <t>Minority Association of Pre-Health Students</t>
  </si>
  <si>
    <t>Minority Women in Medicine</t>
  </si>
  <si>
    <t>Model United Nations</t>
  </si>
  <si>
    <t>Modlab</t>
  </si>
  <si>
    <t>Muggle Quidditch</t>
  </si>
  <si>
    <t>Multicultural Greek Council</t>
  </si>
  <si>
    <t>National Broadcasting Society</t>
  </si>
  <si>
    <t>National Gandhi Day of Service</t>
  </si>
  <si>
    <t>National Organization for Women (NOW)</t>
  </si>
  <si>
    <t>National Society of Collegiate Scholars</t>
  </si>
  <si>
    <t>No Zebras: 'Canes Against Sexual Assault</t>
  </si>
  <si>
    <t>Nursing Student Association</t>
  </si>
  <si>
    <t>Organization for Jamaican Unity</t>
  </si>
  <si>
    <t>Orthodox Christian Fellowship</t>
  </si>
  <si>
    <t>oSTEM</t>
  </si>
  <si>
    <t>Panhellenic Association</t>
  </si>
  <si>
    <t>Pencils of Promise</t>
  </si>
  <si>
    <t>Phi Alpha Delta Pre-Law Fraternity</t>
  </si>
  <si>
    <t>Phi Beta Lambda</t>
  </si>
  <si>
    <t>Phi Delta Epsilon</t>
  </si>
  <si>
    <t>Phi Mu Alpha Sinfonia</t>
  </si>
  <si>
    <t>Phi Sigma Pi National Co-Ed Honor Fraternity</t>
  </si>
  <si>
    <t>Photography Club</t>
  </si>
  <si>
    <t>Physical Therapy Students Association</t>
  </si>
  <si>
    <t>Plant Based Canes</t>
  </si>
  <si>
    <t>Polo Club</t>
  </si>
  <si>
    <t>Pre-Veterinary Society</t>
  </si>
  <si>
    <t>Project HEAL</t>
  </si>
  <si>
    <t>Project Sunshine</t>
  </si>
  <si>
    <t>Propeller Club</t>
  </si>
  <si>
    <t>Psi Chi</t>
  </si>
  <si>
    <t>Racquetball Club</t>
  </si>
  <si>
    <t>Relay for Life</t>
  </si>
  <si>
    <t>Rho Rho Rho</t>
  </si>
  <si>
    <t>Rhythm Nation</t>
  </si>
  <si>
    <t>Rock Climbing Club</t>
  </si>
  <si>
    <t>Roots</t>
  </si>
  <si>
    <t>Rowing Club</t>
  </si>
  <si>
    <t>Rugby Football Club</t>
  </si>
  <si>
    <t>Running Club</t>
  </si>
  <si>
    <t>Russian and Eastern European Club</t>
  </si>
  <si>
    <t>Sailing Hurricanes</t>
  </si>
  <si>
    <t>Salsa Craze</t>
  </si>
  <si>
    <t>Saudi Students Association</t>
  </si>
  <si>
    <t>Scientifica Magazine</t>
  </si>
  <si>
    <t>Scuba Club</t>
  </si>
  <si>
    <t>Secular Humanists, Atheists, and Agnostics for Reason, Knowledge, and Science</t>
  </si>
  <si>
    <t>Sigma Alpha Iota</t>
  </si>
  <si>
    <t>Sigma Gamma Epsilon</t>
  </si>
  <si>
    <t>Sigma Lambda Gamma</t>
  </si>
  <si>
    <t>Sigma Tau Delta</t>
  </si>
  <si>
    <t>Society of Professional Journalists</t>
  </si>
  <si>
    <t>Sociology and Criminology Club</t>
  </si>
  <si>
    <t>SPARK</t>
  </si>
  <si>
    <t>Speak What You Feel</t>
  </si>
  <si>
    <t>Special Olympics</t>
  </si>
  <si>
    <t>SpectrUM</t>
  </si>
  <si>
    <t>Spikeball Club</t>
  </si>
  <si>
    <t>Student Activities Fee Allocation Committee (SAFAC)</t>
  </si>
  <si>
    <t>Student Alumni Ambassadors</t>
  </si>
  <si>
    <t>Student Government</t>
  </si>
  <si>
    <t>Students Helping Animals</t>
  </si>
  <si>
    <t>Surfrider Club</t>
  </si>
  <si>
    <t>Swaggeraas</t>
  </si>
  <si>
    <t>Swimming and Aquatics Club</t>
  </si>
  <si>
    <t>Tae Kwon Do Club</t>
  </si>
  <si>
    <t>Tai Chi Club</t>
  </si>
  <si>
    <t>Taiwanese Student Association</t>
  </si>
  <si>
    <t>TAMID: Israel Investment Group</t>
  </si>
  <si>
    <t>Tau Beta Sigma</t>
  </si>
  <si>
    <t>Tennis Club</t>
  </si>
  <si>
    <t>Theatre Action Group</t>
  </si>
  <si>
    <t>Triathlon Club Team (TriCanes)</t>
  </si>
  <si>
    <t>Turkish Student Association</t>
  </si>
  <si>
    <t>U Doodle</t>
  </si>
  <si>
    <t>U Pup</t>
  </si>
  <si>
    <t>UConnect</t>
  </si>
  <si>
    <t>Ucook</t>
  </si>
  <si>
    <t>UJHoom</t>
  </si>
  <si>
    <t>ULift</t>
  </si>
  <si>
    <t>Ultimate Frisbee Club</t>
  </si>
  <si>
    <t>UMTV</t>
  </si>
  <si>
    <t>Unit 305</t>
  </si>
  <si>
    <t>UWho?</t>
  </si>
  <si>
    <t>Video Games Club</t>
  </si>
  <si>
    <t>Voices of UM</t>
  </si>
  <si>
    <t>Wakeboard Club</t>
  </si>
  <si>
    <t>Water Polo Club</t>
  </si>
  <si>
    <t>Women in Architecture</t>
  </si>
  <si>
    <t>Women in Business</t>
  </si>
  <si>
    <t>Women's Rugby Club</t>
  </si>
  <si>
    <t>Women's Sailing Team</t>
  </si>
  <si>
    <t>Women's Soccer Club</t>
  </si>
  <si>
    <t>Women's Ultimate Frisbee</t>
  </si>
  <si>
    <t>Women's Volleyball Club</t>
  </si>
  <si>
    <t>Wrestling Club</t>
  </si>
  <si>
    <t>Written in My Soul</t>
  </si>
  <si>
    <t>Yellow Rose Society</t>
  </si>
  <si>
    <t>PG008944</t>
  </si>
  <si>
    <t>PG007942</t>
  </si>
  <si>
    <t>PG008938</t>
  </si>
  <si>
    <t>PG008980</t>
  </si>
  <si>
    <t>PG007320</t>
  </si>
  <si>
    <t>PG007593</t>
  </si>
  <si>
    <t>PG007179</t>
  </si>
  <si>
    <t>PG008094</t>
  </si>
  <si>
    <t>PG007173</t>
  </si>
  <si>
    <t>PG007180</t>
  </si>
  <si>
    <t>PG007538</t>
  </si>
  <si>
    <t>PG008571</t>
  </si>
  <si>
    <t>PG007405</t>
  </si>
  <si>
    <t>PG008298</t>
  </si>
  <si>
    <t>PG008538</t>
  </si>
  <si>
    <t>PG007713</t>
  </si>
  <si>
    <t>PG008889</t>
  </si>
  <si>
    <t>PG007918</t>
  </si>
  <si>
    <t>PG007256</t>
  </si>
  <si>
    <t>PG008939</t>
  </si>
  <si>
    <t>PG008940</t>
  </si>
  <si>
    <t>PG007285</t>
  </si>
  <si>
    <t>PG008890</t>
  </si>
  <si>
    <t>PG007514</t>
  </si>
  <si>
    <t>PG008509</t>
  </si>
  <si>
    <t>PG007536</t>
  </si>
  <si>
    <t>PG008664</t>
  </si>
  <si>
    <t>PG007634</t>
  </si>
  <si>
    <t>PG008287</t>
  </si>
  <si>
    <t>PG007515</t>
  </si>
  <si>
    <t>PG007248</t>
  </si>
  <si>
    <t>PG008746</t>
  </si>
  <si>
    <t>PG009015</t>
  </si>
  <si>
    <t>PG008964</t>
  </si>
  <si>
    <t>PG007249</t>
  </si>
  <si>
    <t>PG008838</t>
  </si>
  <si>
    <t>PG008732</t>
  </si>
  <si>
    <t>PG007322</t>
  </si>
  <si>
    <t>PG007319</t>
  </si>
  <si>
    <t>PG007486</t>
  </si>
  <si>
    <t>PG007831</t>
  </si>
  <si>
    <t>PG008924</t>
  </si>
  <si>
    <t>PG007225</t>
  </si>
  <si>
    <t>PG008747</t>
  </si>
  <si>
    <t>PG007413</t>
  </si>
  <si>
    <t>PG008064</t>
  </si>
  <si>
    <t>PG008941</t>
  </si>
  <si>
    <t>PG008978</t>
  </si>
  <si>
    <t>PG007917</t>
  </si>
  <si>
    <t>PG007936</t>
  </si>
  <si>
    <t>PG007616</t>
  </si>
  <si>
    <t>PG007411</t>
  </si>
  <si>
    <t>PG008304</t>
  </si>
  <si>
    <t>PG007351</t>
  </si>
  <si>
    <t>PG008361</t>
  </si>
  <si>
    <t>PG007935</t>
  </si>
  <si>
    <t>PG007339</t>
  </si>
  <si>
    <t>PG007863</t>
  </si>
  <si>
    <t>PG007556</t>
  </si>
  <si>
    <t>PG007274</t>
  </si>
  <si>
    <t>PG008981</t>
  </si>
  <si>
    <t>PG007153</t>
  </si>
  <si>
    <t>PG007431</t>
  </si>
  <si>
    <t>PG007543</t>
  </si>
  <si>
    <t>PG007424</t>
  </si>
  <si>
    <t>PG007901</t>
  </si>
  <si>
    <t>PG007555</t>
  </si>
  <si>
    <t>PG007818</t>
  </si>
  <si>
    <t>PG007330</t>
  </si>
  <si>
    <t>PG007401</t>
  </si>
  <si>
    <t>PG008884</t>
  </si>
  <si>
    <t>PG011424</t>
  </si>
  <si>
    <t>PG007788</t>
  </si>
  <si>
    <t>PG007456</t>
  </si>
  <si>
    <t>PG009005</t>
  </si>
  <si>
    <t>PG008330</t>
  </si>
  <si>
    <t>PG007704</t>
  </si>
  <si>
    <t>PG008455</t>
  </si>
  <si>
    <t>PG008128</t>
  </si>
  <si>
    <t>PG007642</t>
  </si>
  <si>
    <t>PG007181</t>
  </si>
  <si>
    <t>PG007786</t>
  </si>
  <si>
    <t>PG008892</t>
  </si>
  <si>
    <t>PG008572</t>
  </si>
  <si>
    <t>PG008331</t>
  </si>
  <si>
    <t>PG008294</t>
  </si>
  <si>
    <t>PG008925</t>
  </si>
  <si>
    <t>PG007638</t>
  </si>
  <si>
    <t>PG008816</t>
  </si>
  <si>
    <t>PG007318</t>
  </si>
  <si>
    <t>PG007421</t>
  </si>
  <si>
    <t>PG009011</t>
  </si>
  <si>
    <t>PG008597</t>
  </si>
  <si>
    <t>PG007317</t>
  </si>
  <si>
    <t>PG007488</t>
  </si>
  <si>
    <t>PG007182</t>
  </si>
  <si>
    <t>PG008675</t>
  </si>
  <si>
    <t>PG007940</t>
  </si>
  <si>
    <t>PG007655</t>
  </si>
  <si>
    <t>PG008265</t>
  </si>
  <si>
    <t>PG008902</t>
  </si>
  <si>
    <t>PG007703</t>
  </si>
  <si>
    <t>PG007640</t>
  </si>
  <si>
    <t>PG007403</t>
  </si>
  <si>
    <t>PG008292</t>
  </si>
  <si>
    <t>PG008086</t>
  </si>
  <si>
    <t>PG008364</t>
  </si>
  <si>
    <t>PG008537</t>
  </si>
  <si>
    <t>PG007505</t>
  </si>
  <si>
    <t>PG007345</t>
  </si>
  <si>
    <t>PG007316</t>
  </si>
  <si>
    <t>PG008900</t>
  </si>
  <si>
    <t>PG008917</t>
  </si>
  <si>
    <t>PG007428</t>
  </si>
  <si>
    <t>PG008365</t>
  </si>
  <si>
    <t>PG007859</t>
  </si>
  <si>
    <t>PG011520</t>
  </si>
  <si>
    <t>PG008377</t>
  </si>
  <si>
    <t>PG007154</t>
  </si>
  <si>
    <t>PG007236</t>
  </si>
  <si>
    <t>PG007937</t>
  </si>
  <si>
    <t>PG011371</t>
  </si>
  <si>
    <t>PG008380</t>
  </si>
  <si>
    <t>PG007281</t>
  </si>
  <si>
    <t>PG007346</t>
  </si>
  <si>
    <t>PG007895</t>
  </si>
  <si>
    <t>PG007507</t>
  </si>
  <si>
    <t>PG007554</t>
  </si>
  <si>
    <t>PG011367</t>
  </si>
  <si>
    <t>PG008333</t>
  </si>
  <si>
    <t>PG007313</t>
  </si>
  <si>
    <t>PG008841</t>
  </si>
  <si>
    <t>PG007149</t>
  </si>
  <si>
    <t>PG007183</t>
  </si>
  <si>
    <t>PG009025</t>
  </si>
  <si>
    <t>PG007353</t>
  </si>
  <si>
    <t>PG007618</t>
  </si>
  <si>
    <t>PG008468</t>
  </si>
  <si>
    <t>PG008965</t>
  </si>
  <si>
    <t>PG007315</t>
  </si>
  <si>
    <t>PG007419</t>
  </si>
  <si>
    <t>PG007829</t>
  </si>
  <si>
    <t>PG007633</t>
  </si>
  <si>
    <t>PG007293</t>
  </si>
  <si>
    <t>PG008893</t>
  </si>
  <si>
    <t>PG008366</t>
  </si>
  <si>
    <t>PG008740</t>
  </si>
  <si>
    <t>PG007150</t>
  </si>
  <si>
    <t>PG008467</t>
  </si>
  <si>
    <t>PG007383</t>
  </si>
  <si>
    <t>PG007861</t>
  </si>
  <si>
    <t>PG008293</t>
  </si>
  <si>
    <t>PG007489</t>
  </si>
  <si>
    <t>PG007314</t>
  </si>
  <si>
    <t>PG011512</t>
  </si>
  <si>
    <t>PG007396</t>
  </si>
  <si>
    <t>PG011527</t>
  </si>
  <si>
    <t>PG008329</t>
  </si>
  <si>
    <t>PG007594</t>
  </si>
  <si>
    <t>PG007511</t>
  </si>
  <si>
    <t>PG007151</t>
  </si>
  <si>
    <t>PG007407</t>
  </si>
  <si>
    <t>PG007513</t>
  </si>
  <si>
    <t>PG007443</t>
  </si>
  <si>
    <t>PG008748</t>
  </si>
  <si>
    <t>PG007774</t>
  </si>
  <si>
    <t>PG007787</t>
  </si>
  <si>
    <t>PG007224</t>
  </si>
  <si>
    <t>PG007152</t>
  </si>
  <si>
    <t>PG007348</t>
  </si>
  <si>
    <t>PG007866</t>
  </si>
  <si>
    <t>PG007349</t>
  </si>
  <si>
    <t>PG007546</t>
  </si>
  <si>
    <t>PG008296</t>
  </si>
  <si>
    <t>PG011479</t>
  </si>
  <si>
    <t>PG008918</t>
  </si>
  <si>
    <t>PG007326</t>
  </si>
  <si>
    <t>PG007639</t>
  </si>
  <si>
    <t>PG007525</t>
  </si>
  <si>
    <t>PG007432</t>
  </si>
  <si>
    <t>PG007416</t>
  </si>
  <si>
    <t>PG007746</t>
  </si>
  <si>
    <t>PG009018</t>
  </si>
  <si>
    <t>PG007740</t>
  </si>
  <si>
    <t>PG008703</t>
  </si>
  <si>
    <t>PG009023</t>
  </si>
  <si>
    <t>PG008452</t>
  </si>
  <si>
    <t>PG008598</t>
  </si>
  <si>
    <t>PG008842</t>
  </si>
  <si>
    <t>PG007277</t>
  </si>
  <si>
    <t>PG007775</t>
  </si>
  <si>
    <t>PG007833</t>
  </si>
  <si>
    <t>PG007697</t>
  </si>
  <si>
    <t>PG007341</t>
  </si>
  <si>
    <t>PG007637</t>
  </si>
  <si>
    <t>PG011549</t>
  </si>
  <si>
    <t>PG008093</t>
  </si>
  <si>
    <t>PG008473</t>
  </si>
  <si>
    <t>PG007430</t>
  </si>
  <si>
    <t>PG008286</t>
  </si>
  <si>
    <t>PG007325</t>
  </si>
  <si>
    <t>PG008315</t>
  </si>
  <si>
    <t>PG007278</t>
  </si>
  <si>
    <t>PG008967</t>
  </si>
  <si>
    <t>PG007535</t>
  </si>
  <si>
    <t>PG008295</t>
  </si>
  <si>
    <t>PG007705</t>
  </si>
  <si>
    <t>PG007526</t>
  </si>
  <si>
    <t>PG008139</t>
  </si>
  <si>
    <t>PG007245</t>
  </si>
  <si>
    <t>PG011515</t>
  </si>
  <si>
    <t>PG007312</t>
  </si>
  <si>
    <t>PG007743</t>
  </si>
  <si>
    <t>PG007941</t>
  </si>
  <si>
    <t>PG007309</t>
  </si>
  <si>
    <t>PG007406</t>
  </si>
  <si>
    <t>PG007854</t>
  </si>
  <si>
    <t>PG008332</t>
  </si>
  <si>
    <t>PG008469</t>
  </si>
  <si>
    <t>PG007307</t>
  </si>
  <si>
    <t>PG007715</t>
  </si>
  <si>
    <t>PG011523</t>
  </si>
  <si>
    <t>PG007160</t>
  </si>
  <si>
    <t>PG007429</t>
  </si>
  <si>
    <t>PG008548</t>
  </si>
  <si>
    <t>PG008682</t>
  </si>
  <si>
    <t>PG008327</t>
  </si>
  <si>
    <t>PG007435</t>
  </si>
  <si>
    <t>PG007185</t>
  </si>
  <si>
    <t>PG008062</t>
  </si>
  <si>
    <t>PG007262</t>
  </si>
  <si>
    <t>PG008968</t>
  </si>
  <si>
    <t>PG008456</t>
  </si>
  <si>
    <t>PG007483</t>
  </si>
  <si>
    <t>PG008663</t>
  </si>
  <si>
    <t>PG007342</t>
  </si>
  <si>
    <t>PG007404</t>
  </si>
  <si>
    <t>PG008640</t>
  </si>
  <si>
    <t>PG009020</t>
  </si>
  <si>
    <t>PG008666</t>
  </si>
  <si>
    <t>PG008674</t>
  </si>
  <si>
    <t>PG011375</t>
  </si>
  <si>
    <t>PG007860</t>
  </si>
  <si>
    <t>PG007332</t>
  </si>
  <si>
    <t>PG007828</t>
  </si>
  <si>
    <t>PG008966</t>
  </si>
  <si>
    <t>PG007282</t>
  </si>
  <si>
    <t>PG007423</t>
  </si>
  <si>
    <t>PG007420</t>
  </si>
  <si>
    <t>PG007311</t>
  </si>
  <si>
    <t>PG007304</t>
  </si>
  <si>
    <t>PG007877</t>
  </si>
  <si>
    <t>PG011580</t>
  </si>
  <si>
    <t>PG011490</t>
  </si>
  <si>
    <t>PG007916</t>
  </si>
  <si>
    <t>PG008360</t>
  </si>
  <si>
    <t>PG008328</t>
  </si>
  <si>
    <t>PG007310</t>
  </si>
  <si>
    <t>PG008599</t>
  </si>
  <si>
    <t>PG008368</t>
  </si>
  <si>
    <t>PG007398</t>
  </si>
  <si>
    <t>PG008669</t>
  </si>
  <si>
    <t>PG007938</t>
  </si>
  <si>
    <t>PG007340</t>
  </si>
  <si>
    <t>PG008609</t>
  </si>
  <si>
    <t>PG007344</t>
  </si>
  <si>
    <t>PG008549</t>
  </si>
  <si>
    <t>PG008326</t>
  </si>
  <si>
    <t>PG008367</t>
  </si>
  <si>
    <t>PG007308</t>
  </si>
  <si>
    <t>PG007790</t>
  </si>
  <si>
    <t>PG007487</t>
  </si>
  <si>
    <t>PG011522</t>
  </si>
  <si>
    <t>PG007592</t>
  </si>
  <si>
    <t>PG011380</t>
  </si>
  <si>
    <t>PG008527</t>
  </si>
  <si>
    <t>PG007251</t>
  </si>
  <si>
    <t>PG008608</t>
  </si>
  <si>
    <t>PG007574</t>
  </si>
  <si>
    <t>PG008376</t>
  </si>
  <si>
    <t>PG007565</t>
  </si>
  <si>
    <t>PG008375</t>
  </si>
  <si>
    <t>PG008590</t>
  </si>
  <si>
    <t>PG008362</t>
  </si>
  <si>
    <t>PG008285</t>
  </si>
  <si>
    <t>PG007934</t>
  </si>
  <si>
    <t>PG008069</t>
  </si>
  <si>
    <t>PG008471</t>
  </si>
  <si>
    <t>PG007163</t>
  </si>
  <si>
    <t>PG007412</t>
  </si>
  <si>
    <t>PG007714</t>
  </si>
  <si>
    <t>PG011525</t>
  </si>
  <si>
    <t>PG008297</t>
  </si>
  <si>
    <t>PG011551</t>
  </si>
  <si>
    <t>PG007558</t>
  </si>
  <si>
    <t>PG007820</t>
  </si>
  <si>
    <t>PG007305</t>
  </si>
  <si>
    <t>PG007716</t>
  </si>
  <si>
    <t>PG007306</t>
  </si>
  <si>
    <t>PG008063</t>
  </si>
  <si>
    <t>PG011517</t>
  </si>
  <si>
    <t>PG008919</t>
  </si>
  <si>
    <t>PG007352</t>
  </si>
  <si>
    <t>Organization</t>
  </si>
  <si>
    <t>Program ID Database</t>
  </si>
  <si>
    <t>SAFAC Program ID</t>
  </si>
  <si>
    <t>SAFAC Regular Budget Request</t>
  </si>
  <si>
    <t>Name</t>
  </si>
  <si>
    <t>Active Minds  at the U</t>
  </si>
  <si>
    <t>Alliance of Latin American Students</t>
  </si>
  <si>
    <t>American Institute of Aeronautics and Astronautics</t>
  </si>
  <si>
    <t>American Institute Of Architecture Students</t>
  </si>
  <si>
    <t>American Marketing Association</t>
  </si>
  <si>
    <t>American Medical Student Association</t>
  </si>
  <si>
    <t>American Meteorological Society</t>
  </si>
  <si>
    <t>American Sign Language Club</t>
  </si>
  <si>
    <t>American Society of Civil Engineers</t>
  </si>
  <si>
    <t>American Society of Mechanical Engineers</t>
  </si>
  <si>
    <t>Amnesty International UM Chapter</t>
  </si>
  <si>
    <t>Art League</t>
  </si>
  <si>
    <t>Association of Cuban-American Engineers</t>
  </si>
  <si>
    <t>Association of Greek Letter Organizations</t>
  </si>
  <si>
    <t>Astonishing Idiots of Miami Theater Company</t>
  </si>
  <si>
    <t>Beach Volleyball Club</t>
  </si>
  <si>
    <t>Biochemistry and Molecular Biology Club</t>
  </si>
  <si>
    <t>Black Awareness Month</t>
  </si>
  <si>
    <t>PG011657</t>
  </si>
  <si>
    <t>Brothers Overcoming Negativity and Destruction</t>
  </si>
  <si>
    <t>CanesTHON: University of Miami Dance Marathon</t>
  </si>
  <si>
    <t>Chemistry Club</t>
  </si>
  <si>
    <t>PG011770</t>
  </si>
  <si>
    <t>Chi Epsilon - National Civil Engineering Honor Society</t>
  </si>
  <si>
    <t>Chinese Student and Scholar Association</t>
  </si>
  <si>
    <t>Cinematic Arts Commission</t>
  </si>
  <si>
    <t>PG011487</t>
  </si>
  <si>
    <t>Climate Reality Project</t>
  </si>
  <si>
    <t>PG011863</t>
  </si>
  <si>
    <t>Council of International Students and Organizations</t>
  </si>
  <si>
    <t>CRU</t>
  </si>
  <si>
    <t>Data Analytics Students Association</t>
  </si>
  <si>
    <t>Dean's Undergraduate Advisory Board</t>
  </si>
  <si>
    <t>Engineering Advisory Board</t>
  </si>
  <si>
    <t>FAIS</t>
  </si>
  <si>
    <t>Federacion de Estudiantes Cubanos</t>
  </si>
  <si>
    <t>Federation of Club Sports</t>
  </si>
  <si>
    <t>PG011535</t>
  </si>
  <si>
    <t>Girls Inspiring Rising Ladies in STEM</t>
  </si>
  <si>
    <t>Girls of Outreach and Diversity</t>
  </si>
  <si>
    <t>Habitat for Humanity UM Campus Chapter</t>
  </si>
  <si>
    <t>Healthy U, Healthy Me</t>
  </si>
  <si>
    <t>PG011654</t>
  </si>
  <si>
    <t>Hellenic Students Association</t>
  </si>
  <si>
    <t>Homecoming Executive Committee</t>
  </si>
  <si>
    <t>HOSA: Future Health Professionals</t>
  </si>
  <si>
    <t>PG011698</t>
  </si>
  <si>
    <t>Human and Social Development Association</t>
  </si>
  <si>
    <t>Hurricane Athletic Training Students</t>
  </si>
  <si>
    <t>Hurricane Productions</t>
  </si>
  <si>
    <t>PG011861</t>
  </si>
  <si>
    <t>Indian Students Association</t>
  </si>
  <si>
    <t>Institute of Electrical and Electronics Engineers</t>
  </si>
  <si>
    <t>Institute of Industrial Engineers</t>
  </si>
  <si>
    <t>Interfraternity Council</t>
  </si>
  <si>
    <t>InterVarsity Christian Fellowship/ USA</t>
  </si>
  <si>
    <t>Japanese Culture Circle</t>
  </si>
  <si>
    <t>Kuwait Students Organization</t>
  </si>
  <si>
    <t>PG011764</t>
  </si>
  <si>
    <t>Love of Chinese Korean and Eastern Dances Dance Team</t>
  </si>
  <si>
    <t>PG008820</t>
  </si>
  <si>
    <t>Mangrove Journal</t>
  </si>
  <si>
    <t>PG011666</t>
  </si>
  <si>
    <t>Math Union</t>
  </si>
  <si>
    <t>Media Management Association</t>
  </si>
  <si>
    <t>Medicine, Education, and Development for Low Income Families Everywhere</t>
  </si>
  <si>
    <t>Men's Soccer Club at the University of Miami</t>
  </si>
  <si>
    <t>Men's Volleyball Team</t>
  </si>
  <si>
    <t>PG011687</t>
  </si>
  <si>
    <t>Miami Interfaith Council</t>
  </si>
  <si>
    <t>PG011664</t>
  </si>
  <si>
    <t>Mortar Board National Honor Society</t>
  </si>
  <si>
    <t>Multicultural Nursing Student Association</t>
  </si>
  <si>
    <t>Music Industry Association</t>
  </si>
  <si>
    <t>Muslim Students of the University of Miami</t>
  </si>
  <si>
    <t>National Association of Black Accountants</t>
  </si>
  <si>
    <t>National Pan-Hellenic Council, Inc</t>
  </si>
  <si>
    <t>National Society of Black Engineers</t>
  </si>
  <si>
    <t>Nu Rho Psi – National Neuroscience Honor Society</t>
  </si>
  <si>
    <t>Omicron Delta Kappa</t>
  </si>
  <si>
    <t>Optom-Eyes Pre-Optometry Club</t>
  </si>
  <si>
    <t>Partners in Health Engage Miami</t>
  </si>
  <si>
    <t>PG011824</t>
  </si>
  <si>
    <t>Pen &amp; Sword Society</t>
  </si>
  <si>
    <t>Pi Tau Sigma</t>
  </si>
  <si>
    <t>PG008786</t>
  </si>
  <si>
    <t>Planet Kreyol- Haitian Student Organization</t>
  </si>
  <si>
    <t>Planned Parenthood Generation Action at UM</t>
  </si>
  <si>
    <t>Pre Law Divison of Black Law Students Association</t>
  </si>
  <si>
    <t>Project Unchained</t>
  </si>
  <si>
    <t>Public Relations Student Society of America</t>
  </si>
  <si>
    <t>Random Acts of Kindness</t>
  </si>
  <si>
    <t>Rathskeller Advisory Board</t>
  </si>
  <si>
    <t>Real Estate &amp; Finance Association</t>
  </si>
  <si>
    <t>Society for the Advancement of Chicanos and Native Americans in Science</t>
  </si>
  <si>
    <t>Society of Asian Scientists and Engineers</t>
  </si>
  <si>
    <t>Society of Composers, Incorporated at the University of Miami</t>
  </si>
  <si>
    <t>Society of Hispanic Professional Engineers</t>
  </si>
  <si>
    <t>Society of Women Engineers</t>
  </si>
  <si>
    <t>Sports Car Club</t>
  </si>
  <si>
    <t>Student Athlete Advisory Committee</t>
  </si>
  <si>
    <t>Student Health Advisory Committee</t>
  </si>
  <si>
    <t>Students for Sensible Drug Policy</t>
  </si>
  <si>
    <t>Students for the Exploration and Development of Space</t>
  </si>
  <si>
    <t>Students Together Ending Poverty</t>
  </si>
  <si>
    <t>Tau Beta Pi at the University of Miami</t>
  </si>
  <si>
    <t>TECHO</t>
  </si>
  <si>
    <t>TEDxUMiami</t>
  </si>
  <si>
    <t>The Agamedes Chapter of Alpha Rho Chi</t>
  </si>
  <si>
    <t>The Boxing Club</t>
  </si>
  <si>
    <t>The Chess Club</t>
  </si>
  <si>
    <t>The Fishing Club</t>
  </si>
  <si>
    <t>The Miami Hurricane</t>
  </si>
  <si>
    <t>PG011862</t>
  </si>
  <si>
    <t>The Society of Physics Students</t>
  </si>
  <si>
    <t>The Unity Roundtable Consortium</t>
  </si>
  <si>
    <t>Transfer Students Association</t>
  </si>
  <si>
    <t>U ElectHer</t>
  </si>
  <si>
    <t>PG011690</t>
  </si>
  <si>
    <t>U Squash</t>
  </si>
  <si>
    <t>UGenerations</t>
  </si>
  <si>
    <t>UM Amateur Ornithological Society</t>
  </si>
  <si>
    <t>UM Aquarium Club</t>
  </si>
  <si>
    <t>UM College Republicans</t>
  </si>
  <si>
    <t>UM Mock Trial</t>
  </si>
  <si>
    <t>UM Outdoor Recreation Club</t>
  </si>
  <si>
    <t>Undergraduate Healthcare Club</t>
  </si>
  <si>
    <t>UNICEF</t>
  </si>
  <si>
    <t>PG008601</t>
  </si>
  <si>
    <t>Union Venezolana</t>
  </si>
  <si>
    <t>United Against Infectious Diseases</t>
  </si>
  <si>
    <t>United Black Students</t>
  </si>
  <si>
    <t>United States National Committee for United Nations Women</t>
  </si>
  <si>
    <t>University Christian Fellowship</t>
  </si>
  <si>
    <t>University of Miami Club Baseball</t>
  </si>
  <si>
    <t>University of Miami Fencing Club</t>
  </si>
  <si>
    <t>University of Miami Hillel</t>
  </si>
  <si>
    <t>University of Miami Table Tennis Club</t>
  </si>
  <si>
    <t>University of Miami Women's Lacrosse Club</t>
  </si>
  <si>
    <t>University of Miami Young and College Democrats</t>
  </si>
  <si>
    <t>Upurr</t>
  </si>
  <si>
    <t>PG011663</t>
  </si>
  <si>
    <t>URecovery: A Collegiate Recovery Community</t>
  </si>
  <si>
    <t>US Green Building Council Students</t>
  </si>
  <si>
    <t>USPORT (Undergraduate Sport Professionals' Organization for Research &amp; Training)</t>
  </si>
  <si>
    <t>Veteran Students Organization</t>
  </si>
  <si>
    <t>Weightlifting Team</t>
  </si>
  <si>
    <t>Wishmakers at the University of Miami</t>
  </si>
  <si>
    <t>WVUM-FM</t>
  </si>
  <si>
    <t>PG011076</t>
  </si>
  <si>
    <t>☐ Fast Track</t>
  </si>
  <si>
    <t>Number of Items</t>
  </si>
  <si>
    <t>Price Per Item</t>
  </si>
  <si>
    <t>Approved Items</t>
  </si>
  <si>
    <t>Date / Type</t>
  </si>
  <si>
    <t>Event / Purpose</t>
  </si>
  <si>
    <t>Item Category</t>
  </si>
  <si>
    <t>Capital?</t>
  </si>
  <si>
    <t># Approved</t>
  </si>
  <si>
    <t>Click the "Cover Sheet" tab and enter your organization's information in the yellow boxes.</t>
  </si>
  <si>
    <t>When you have finished itemizing all requests, save and print both the Cover Sheet and Detail Sheet, as well as all supporting documentation, and meet with your SAFAC liaison in the SAFAC office to review your budget. A full list of organization liaisons can be found on SAFAC's website, miami.edu/safac, on the "Members" page.</t>
  </si>
  <si>
    <t>If necessary, you will present your budget to SAFAC. You may be asked questions for clarification. If approved for "Fast Track" status, you do not need to present your budget request. Speak to your SAFAC liaison for more information.</t>
  </si>
  <si>
    <t>SAFAC will review your budget and post your approved request to your OrgSync page one week after your presentation. Your funds will be posted to your Workday account at this time, and you may begin spending approved SAFAC funds immediately.</t>
  </si>
  <si>
    <t>The due date for 2018-2019 Regular Budget requests is Friday, March 1st, 2019 at 5pm.</t>
  </si>
  <si>
    <t>SAFAC Liaison</t>
  </si>
  <si>
    <t>After obtaining your SAFAC liaison's signature and approval, obtain all other necessary signatures and submit the physical budget to the Department of Student Activities and Student Organizations in the Shalala Student Center, Suite 206. The desk employee will schedule your organization for a SAFAC budget review session and provide further details.</t>
  </si>
  <si>
    <t>Please read through all instructions before you begin your budget request. If you need assistance at any time, visit the SAFAC office in the Student Organization Suite, Shalala Student Center, Room 210H. You can also call us at (305) 284-6453 or email safac@miami.edu. All SAFAC guidelines and additional resources are available at miami.edu/safac.</t>
  </si>
  <si>
    <t>From the File menu, select "Save As…" and rename this form to identify the name of your student organization. 
Ex: "Underwater Basket Weaving Club - Regular Budget 1"</t>
  </si>
  <si>
    <t>For each line item, enter the number of items requested and the price per item. You can find the SAFAC guidelines on our website, miami.edu/safac. The "Amount Requested" column will automatically calculate based on your input.</t>
  </si>
  <si>
    <t>Underwater Basket Weaving Club</t>
  </si>
  <si>
    <t>PG000000</t>
  </si>
  <si>
    <t>Elmo</t>
  </si>
  <si>
    <t>elmo@miami.edu</t>
  </si>
  <si>
    <t>oscar@miami.edu</t>
  </si>
  <si>
    <t>Oscar</t>
  </si>
  <si>
    <t>Grover</t>
  </si>
  <si>
    <t>grover@miami.edu</t>
  </si>
  <si>
    <t>The Underwater Basket Weaving Club shall promote and instruct all University of Miami students in the time-lost art of underwater basket weaving.</t>
  </si>
  <si>
    <t>Underwater Basket Kits</t>
  </si>
  <si>
    <t>Shoes for water basket weaving</t>
  </si>
  <si>
    <t>Coloring Supplies</t>
  </si>
  <si>
    <t>Live Basket Weaving Performers</t>
  </si>
  <si>
    <t>Basket Weaving Instructors</t>
  </si>
  <si>
    <t>Basket Banquet Food</t>
  </si>
  <si>
    <t>Decorations for Basket Banquet</t>
  </si>
  <si>
    <t>Streamers</t>
  </si>
  <si>
    <t>Basket Balloons</t>
  </si>
  <si>
    <t>Basket Cookies</t>
  </si>
  <si>
    <t>Yes</t>
  </si>
  <si>
    <t>Committee Comments: Item 2 funded as a capital item. Item 3 not approved, seen as unnecessary for the success of the organization. Form was approved by unanimous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</si>
</sst>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164" formatCode="&quot;$&quot;#,##0.00"/>
    <numFmt numFmtId="165" formatCode="&quot;$&quot;#,##0"/>
    <numFmt numFmtId="166" formatCode="\(###\)\ ###\-####"/>
  </numFmts>
  <fonts count="3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entury Gothic"/>
      <family val="1"/>
    </font>
    <font>
      <u/>
      <sz val="12"/>
      <color theme="10"/>
      <name val="Calibri"/>
      <family val="2"/>
      <scheme val="minor"/>
    </font>
    <font>
      <u/>
      <sz val="12"/>
      <color theme="11"/>
      <name val="Calibri"/>
      <family val="2"/>
      <scheme val="minor"/>
    </font>
    <font>
      <sz val="10"/>
      <color rgb="FF006411"/>
      <name val="Century Gothic"/>
      <family val="1"/>
    </font>
    <font>
      <sz val="20"/>
      <color theme="1"/>
      <name val="Century Gothic"/>
      <family val="1"/>
    </font>
    <font>
      <sz val="8"/>
      <name val="Calibri"/>
      <family val="2"/>
      <scheme val="minor"/>
    </font>
    <font>
      <sz val="20"/>
      <color rgb="FFFF6600"/>
      <name val="Century Gothic"/>
      <family val="1"/>
    </font>
    <font>
      <sz val="12"/>
      <color rgb="FFFF6600"/>
      <name val="Century Gothic"/>
      <family val="1"/>
    </font>
    <font>
      <sz val="14"/>
      <color rgb="FFFF6600"/>
      <name val="Century Gothic"/>
      <family val="1"/>
    </font>
    <font>
      <sz val="12"/>
      <color rgb="FF006411"/>
      <name val="Century Gothic"/>
      <family val="1"/>
    </font>
    <font>
      <sz val="14"/>
      <color theme="1"/>
      <name val="Century Gothic"/>
      <family val="1"/>
    </font>
    <font>
      <sz val="30"/>
      <color theme="1"/>
      <name val="Century Gothic"/>
      <family val="1"/>
    </font>
    <font>
      <sz val="12"/>
      <color rgb="FFFF0000"/>
      <name val="Century Gothic"/>
      <family val="1"/>
    </font>
    <font>
      <sz val="28"/>
      <color theme="1"/>
      <name val="Century Gothic"/>
      <family val="1"/>
    </font>
    <font>
      <b/>
      <sz val="14"/>
      <color theme="1"/>
      <name val="Century Gothic"/>
      <family val="1"/>
    </font>
    <font>
      <b/>
      <sz val="12"/>
      <color rgb="FFFF0000"/>
      <name val="Century Gothic"/>
      <family val="1"/>
    </font>
    <font>
      <b/>
      <sz val="28"/>
      <color rgb="FF006411"/>
      <name val="Century Gothic"/>
      <family val="1"/>
    </font>
    <font>
      <b/>
      <sz val="35"/>
      <color theme="1"/>
      <name val="Century Gothic"/>
      <family val="1"/>
    </font>
    <font>
      <b/>
      <sz val="30"/>
      <color theme="1"/>
      <name val="Century Gothic"/>
      <family val="1"/>
    </font>
    <font>
      <b/>
      <sz val="26"/>
      <color rgb="FFFF6600"/>
      <name val="Century Gothic"/>
      <family val="1"/>
    </font>
    <font>
      <sz val="20"/>
      <color rgb="FF006411"/>
      <name val="Century Gothic"/>
      <family val="1"/>
    </font>
    <font>
      <sz val="12"/>
      <color theme="0"/>
      <name val="Century Gothic"/>
      <family val="1"/>
    </font>
    <font>
      <b/>
      <sz val="12"/>
      <color theme="1"/>
      <name val="Calibri"/>
      <family val="2"/>
      <scheme val="minor"/>
    </font>
    <font>
      <sz val="12"/>
      <name val="Century Gothic"/>
      <family val="1"/>
    </font>
    <font>
      <b/>
      <sz val="20"/>
      <color rgb="FF006411"/>
      <name val="Century Gothic"/>
      <family val="1"/>
    </font>
    <font>
      <sz val="28"/>
      <color rgb="FFFF0000"/>
      <name val="Century Gothic"/>
      <family val="1"/>
    </font>
    <font>
      <sz val="28"/>
      <color rgb="FF006411"/>
      <name val="Century Gothic"/>
      <family val="1"/>
    </font>
    <font>
      <sz val="14"/>
      <color rgb="FFFF0000"/>
      <name val="Century Gothic"/>
      <family val="1"/>
    </font>
    <font>
      <sz val="14"/>
      <color rgb="FF006411"/>
      <name val="Century Gothic"/>
      <family val="1"/>
    </font>
    <font>
      <sz val="12"/>
      <color theme="1"/>
      <name val="Century Gothic"/>
      <family val="2"/>
    </font>
    <font>
      <sz val="14"/>
      <color theme="1"/>
      <name val="Century Gothic"/>
      <family val="2"/>
    </font>
    <font>
      <sz val="12"/>
      <color rgb="FF000000"/>
      <name val="Century Gothic"/>
      <family val="2"/>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5B95F9"/>
        <bgColor indexed="64"/>
      </patternFill>
    </fill>
    <fill>
      <patternFill patternType="solid">
        <fgColor rgb="FFF6B26B"/>
        <bgColor indexed="64"/>
      </patternFill>
    </fill>
  </fills>
  <borders count="11">
    <border>
      <left/>
      <right/>
      <top/>
      <bottom/>
      <diagonal/>
    </border>
    <border>
      <left/>
      <right/>
      <top/>
      <bottom style="thin">
        <color auto="1"/>
      </bottom>
      <diagonal/>
    </border>
    <border>
      <left/>
      <right/>
      <top style="thin">
        <color auto="1"/>
      </top>
      <bottom/>
      <diagonal/>
    </border>
    <border>
      <left style="thin">
        <color indexed="64"/>
      </left>
      <right/>
      <top style="thin">
        <color indexed="64"/>
      </top>
      <bottom style="thin">
        <color auto="1"/>
      </bottom>
      <diagonal/>
    </border>
    <border>
      <left/>
      <right/>
      <top style="thin">
        <color auto="1"/>
      </top>
      <bottom style="thin">
        <color indexed="64"/>
      </bottom>
      <diagonal/>
    </border>
    <border>
      <left/>
      <right style="thin">
        <color indexed="64"/>
      </right>
      <top style="thin">
        <color indexed="64"/>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35">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horizontal="center"/>
    </xf>
    <xf numFmtId="165" fontId="3" fillId="0" borderId="0" xfId="0" applyNumberFormat="1" applyFont="1" applyAlignment="1">
      <alignment horizontal="center"/>
    </xf>
    <xf numFmtId="165" fontId="3" fillId="0" borderId="0" xfId="0" applyNumberFormat="1" applyFont="1" applyFill="1" applyAlignment="1">
      <alignment horizontal="center"/>
    </xf>
    <xf numFmtId="0" fontId="16" fillId="0" borderId="0" xfId="0" applyFont="1" applyAlignment="1">
      <alignment vertical="center"/>
    </xf>
    <xf numFmtId="0" fontId="3" fillId="0" borderId="0" xfId="0" applyFont="1" applyAlignment="1">
      <alignment wrapText="1"/>
    </xf>
    <xf numFmtId="0" fontId="3" fillId="0" borderId="0" xfId="0" applyFont="1" applyAlignment="1">
      <alignment horizontal="left" vertical="center" wrapText="1" indent="1"/>
    </xf>
    <xf numFmtId="0" fontId="17" fillId="0" borderId="0" xfId="0" applyFont="1" applyAlignment="1">
      <alignment horizontal="center" vertical="center"/>
    </xf>
    <xf numFmtId="0" fontId="3" fillId="0" borderId="0" xfId="0" applyFont="1" applyProtection="1">
      <protection locked="0"/>
    </xf>
    <xf numFmtId="0" fontId="3" fillId="0" borderId="0" xfId="0" applyFont="1" applyAlignment="1" applyProtection="1">
      <alignment horizontal="center"/>
      <protection locked="0"/>
    </xf>
    <xf numFmtId="0" fontId="23" fillId="0" borderId="0" xfId="0" applyFont="1" applyAlignment="1">
      <alignment vertical="center"/>
    </xf>
    <xf numFmtId="165" fontId="23" fillId="0" borderId="0" xfId="0" applyNumberFormat="1" applyFont="1" applyAlignment="1">
      <alignment horizontal="center" vertical="center"/>
    </xf>
    <xf numFmtId="0" fontId="23" fillId="0" borderId="0" xfId="0" applyFont="1"/>
    <xf numFmtId="164" fontId="3" fillId="0" borderId="0" xfId="0" applyNumberFormat="1" applyFont="1" applyAlignment="1" applyProtection="1">
      <alignment horizontal="right" indent="1"/>
      <protection locked="0"/>
    </xf>
    <xf numFmtId="164" fontId="15" fillId="2" borderId="0" xfId="0" applyNumberFormat="1" applyFont="1" applyFill="1" applyAlignment="1">
      <alignment horizontal="right" indent="1"/>
    </xf>
    <xf numFmtId="164" fontId="12" fillId="2" borderId="0" xfId="0" applyNumberFormat="1" applyFont="1" applyFill="1" applyAlignment="1">
      <alignment horizontal="right" indent="1"/>
    </xf>
    <xf numFmtId="0" fontId="3" fillId="0" borderId="0" xfId="0" applyFont="1" applyAlignment="1">
      <alignment horizontal="center"/>
    </xf>
    <xf numFmtId="0" fontId="22" fillId="0" borderId="0" xfId="0" applyNumberFormat="1" applyFont="1" applyAlignment="1">
      <alignment vertical="center" wrapText="1"/>
    </xf>
    <xf numFmtId="0" fontId="13" fillId="0" borderId="0" xfId="0" applyNumberFormat="1" applyFont="1" applyAlignment="1">
      <alignment vertical="center"/>
    </xf>
    <xf numFmtId="0" fontId="3" fillId="0" borderId="0" xfId="0" applyNumberFormat="1" applyFont="1" applyAlignment="1" applyProtection="1">
      <alignment vertical="center" wrapText="1"/>
      <protection locked="0"/>
    </xf>
    <xf numFmtId="0" fontId="3" fillId="2" borderId="0" xfId="0" applyFont="1" applyFill="1" applyAlignment="1" applyProtection="1">
      <alignment horizontal="center"/>
      <protection locked="0"/>
    </xf>
    <xf numFmtId="0" fontId="3" fillId="2" borderId="0" xfId="0" applyNumberFormat="1" applyFont="1" applyFill="1" applyAlignment="1" applyProtection="1">
      <alignment horizontal="center"/>
    </xf>
    <xf numFmtId="0" fontId="15" fillId="0" borderId="0" xfId="0" applyNumberFormat="1" applyFont="1" applyAlignment="1" applyProtection="1">
      <alignment vertical="center" wrapText="1"/>
    </xf>
    <xf numFmtId="0" fontId="23" fillId="0" borderId="0" xfId="0" applyFont="1" applyAlignment="1">
      <alignment horizontal="center" vertical="center"/>
    </xf>
    <xf numFmtId="165" fontId="24" fillId="0" borderId="0" xfId="0" applyNumberFormat="1" applyFont="1" applyAlignment="1">
      <alignment horizontal="center"/>
    </xf>
    <xf numFmtId="0" fontId="12" fillId="2" borderId="0" xfId="0" applyNumberFormat="1" applyFont="1" applyFill="1" applyAlignment="1">
      <alignment horizontal="center"/>
    </xf>
    <xf numFmtId="164" fontId="23" fillId="3" borderId="0" xfId="1" applyNumberFormat="1" applyFont="1" applyFill="1" applyAlignment="1">
      <alignment horizontal="center" vertical="center"/>
    </xf>
    <xf numFmtId="164" fontId="3" fillId="3" borderId="0" xfId="1" applyNumberFormat="1" applyFont="1" applyFill="1" applyAlignment="1">
      <alignment horizontal="center"/>
    </xf>
    <xf numFmtId="0" fontId="3" fillId="0" borderId="0" xfId="0" applyFont="1" applyProtection="1"/>
    <xf numFmtId="0" fontId="6" fillId="0" borderId="2" xfId="0" applyNumberFormat="1" applyFont="1" applyBorder="1" applyAlignment="1" applyProtection="1">
      <alignment vertical="center"/>
    </xf>
    <xf numFmtId="0" fontId="12" fillId="0" borderId="0" xfId="0" applyNumberFormat="1" applyFont="1" applyAlignment="1" applyProtection="1">
      <alignment horizontal="center" vertical="center" wrapText="1"/>
    </xf>
    <xf numFmtId="0" fontId="12" fillId="0" borderId="0" xfId="0" applyNumberFormat="1" applyFont="1" applyAlignment="1" applyProtection="1">
      <alignment horizontal="left" vertical="center" wrapText="1"/>
    </xf>
    <xf numFmtId="164" fontId="12" fillId="2" borderId="0" xfId="0" applyNumberFormat="1" applyFont="1" applyFill="1" applyAlignment="1" applyProtection="1">
      <alignment horizontal="center" vertical="center" wrapText="1"/>
    </xf>
    <xf numFmtId="164" fontId="12" fillId="2" borderId="0" xfId="6" applyNumberFormat="1" applyFont="1" applyFill="1" applyAlignment="1" applyProtection="1">
      <alignment horizontal="center" vertical="center" wrapText="1"/>
    </xf>
    <xf numFmtId="0" fontId="3" fillId="0" borderId="0" xfId="0" applyNumberFormat="1" applyFont="1" applyProtection="1"/>
    <xf numFmtId="164" fontId="15" fillId="2" borderId="0" xfId="0" applyNumberFormat="1" applyFont="1" applyFill="1" applyAlignment="1" applyProtection="1">
      <alignment horizontal="right" indent="1"/>
    </xf>
    <xf numFmtId="164" fontId="12" fillId="2" borderId="0" xfId="6" applyNumberFormat="1" applyFont="1" applyFill="1" applyAlignment="1" applyProtection="1">
      <alignment horizontal="right" indent="1"/>
      <protection locked="0"/>
    </xf>
    <xf numFmtId="164" fontId="12" fillId="2" borderId="0" xfId="0" applyNumberFormat="1" applyFont="1" applyFill="1" applyAlignment="1" applyProtection="1">
      <alignment horizontal="right" indent="1"/>
    </xf>
    <xf numFmtId="0" fontId="3" fillId="0" borderId="0" xfId="0" applyFont="1" applyAlignment="1" applyProtection="1">
      <alignment horizontal="center"/>
    </xf>
    <xf numFmtId="0" fontId="3" fillId="0" borderId="0" xfId="0" applyNumberFormat="1" applyFont="1" applyAlignment="1" applyProtection="1">
      <alignment horizontal="center"/>
    </xf>
    <xf numFmtId="0" fontId="3" fillId="0" borderId="0" xfId="0" applyFont="1" applyAlignment="1">
      <alignment horizontal="center"/>
    </xf>
    <xf numFmtId="0" fontId="3" fillId="0" borderId="0" xfId="0" applyFont="1" applyAlignment="1">
      <alignment horizontal="center"/>
    </xf>
    <xf numFmtId="0" fontId="3" fillId="0" borderId="0" xfId="0" applyFont="1" applyAlignment="1"/>
    <xf numFmtId="0" fontId="3" fillId="0" borderId="0" xfId="0" applyFont="1" applyBorder="1" applyAlignment="1"/>
    <xf numFmtId="0" fontId="26" fillId="0" borderId="0" xfId="0" applyFont="1" applyBorder="1" applyAlignment="1" applyProtection="1">
      <protection locked="0"/>
    </xf>
    <xf numFmtId="0" fontId="3" fillId="0" borderId="0" xfId="0" applyFont="1" applyFill="1" applyBorder="1" applyAlignment="1"/>
    <xf numFmtId="0" fontId="0" fillId="0" borderId="0" xfId="0" applyAlignment="1">
      <alignment horizontal="center"/>
    </xf>
    <xf numFmtId="0" fontId="19" fillId="0" borderId="0" xfId="0" applyFont="1"/>
    <xf numFmtId="0" fontId="27" fillId="0" borderId="0" xfId="0" applyFont="1" applyAlignment="1">
      <alignment vertical="center"/>
    </xf>
    <xf numFmtId="0" fontId="27" fillId="0" borderId="0" xfId="0" applyFont="1" applyAlignment="1">
      <alignment horizontal="center" vertical="center"/>
    </xf>
    <xf numFmtId="0" fontId="25" fillId="0" borderId="0" xfId="0" applyFont="1"/>
    <xf numFmtId="0" fontId="26" fillId="0" borderId="0" xfId="0" applyNumberFormat="1" applyFont="1" applyBorder="1" applyAlignment="1" applyProtection="1">
      <alignment horizontal="center"/>
    </xf>
    <xf numFmtId="0" fontId="32" fillId="0" borderId="0" xfId="0" applyFont="1" applyAlignment="1">
      <alignment horizontal="left"/>
    </xf>
    <xf numFmtId="0" fontId="32" fillId="0" borderId="0" xfId="0" applyFont="1"/>
    <xf numFmtId="0" fontId="32" fillId="0" borderId="0" xfId="0" applyFont="1" applyBorder="1" applyAlignment="1">
      <alignment horizontal="center"/>
    </xf>
    <xf numFmtId="44" fontId="32" fillId="0" borderId="0" xfId="1" applyFont="1" applyBorder="1" applyAlignment="1">
      <alignment horizontal="center"/>
    </xf>
    <xf numFmtId="44" fontId="32" fillId="0" borderId="0" xfId="1" applyFont="1"/>
    <xf numFmtId="0" fontId="34" fillId="4" borderId="10" xfId="0" applyFont="1" applyFill="1" applyBorder="1" applyAlignment="1">
      <alignment horizontal="center" vertical="center" wrapText="1"/>
    </xf>
    <xf numFmtId="0" fontId="34" fillId="5" borderId="10" xfId="0" applyFont="1" applyFill="1" applyBorder="1" applyAlignment="1">
      <alignment horizontal="center" vertical="center" wrapText="1"/>
    </xf>
    <xf numFmtId="44" fontId="34" fillId="5" borderId="10" xfId="1" applyFont="1" applyFill="1" applyBorder="1" applyAlignment="1">
      <alignment horizontal="center" vertical="center" wrapText="1"/>
    </xf>
    <xf numFmtId="0" fontId="32" fillId="0" borderId="0" xfId="0" applyFont="1" applyBorder="1" applyAlignment="1">
      <alignment horizontal="left"/>
    </xf>
    <xf numFmtId="0" fontId="32" fillId="0" borderId="0" xfId="1" applyNumberFormat="1" applyFont="1" applyBorder="1" applyAlignment="1">
      <alignment horizontal="left"/>
    </xf>
    <xf numFmtId="0" fontId="34" fillId="4" borderId="10" xfId="0" applyNumberFormat="1" applyFont="1" applyFill="1" applyBorder="1" applyAlignment="1">
      <alignment horizontal="center" vertical="center" wrapText="1"/>
    </xf>
    <xf numFmtId="0" fontId="32" fillId="0" borderId="0" xfId="0" applyNumberFormat="1" applyFont="1" applyBorder="1" applyAlignment="1">
      <alignment horizontal="left"/>
    </xf>
    <xf numFmtId="0" fontId="32" fillId="0" borderId="0" xfId="0" applyNumberFormat="1" applyFont="1" applyAlignment="1">
      <alignment horizontal="left"/>
    </xf>
    <xf numFmtId="0" fontId="20" fillId="0" borderId="0" xfId="0" applyFont="1" applyAlignment="1" applyProtection="1"/>
    <xf numFmtId="0" fontId="21" fillId="0" borderId="0" xfId="0" applyFont="1" applyAlignment="1" applyProtection="1">
      <alignment vertical="top"/>
    </xf>
    <xf numFmtId="0" fontId="33" fillId="0" borderId="0" xfId="0" applyFont="1" applyAlignment="1" applyProtection="1">
      <alignment vertical="center"/>
    </xf>
    <xf numFmtId="0" fontId="14" fillId="0" borderId="0" xfId="0" applyFont="1" applyAlignment="1" applyProtection="1">
      <alignment horizontal="center" vertical="top"/>
    </xf>
    <xf numFmtId="49" fontId="3" fillId="0" borderId="0" xfId="0" applyNumberFormat="1" applyFont="1" applyProtection="1"/>
    <xf numFmtId="0" fontId="12" fillId="2" borderId="3" xfId="0" applyNumberFormat="1" applyFont="1" applyFill="1" applyBorder="1" applyAlignment="1" applyProtection="1">
      <alignment vertical="center"/>
    </xf>
    <xf numFmtId="0" fontId="10" fillId="0" borderId="5" xfId="0" applyNumberFormat="1" applyFont="1" applyBorder="1" applyAlignment="1" applyProtection="1">
      <alignment vertical="center"/>
    </xf>
    <xf numFmtId="0" fontId="12" fillId="2" borderId="3" xfId="0" applyNumberFormat="1" applyFont="1" applyFill="1" applyBorder="1" applyAlignment="1" applyProtection="1">
      <alignment horizontal="center" vertical="center"/>
    </xf>
    <xf numFmtId="0" fontId="10" fillId="0" borderId="5" xfId="0" applyNumberFormat="1" applyFont="1" applyBorder="1" applyAlignment="1" applyProtection="1">
      <alignment horizontal="center" vertical="center"/>
    </xf>
    <xf numFmtId="49" fontId="13" fillId="0" borderId="0" xfId="0" applyNumberFormat="1" applyFont="1" applyBorder="1" applyProtection="1"/>
    <xf numFmtId="49" fontId="26" fillId="0" borderId="0" xfId="0" applyNumberFormat="1" applyFont="1" applyBorder="1" applyProtection="1"/>
    <xf numFmtId="49" fontId="12" fillId="2" borderId="6" xfId="0" applyNumberFormat="1" applyFont="1" applyFill="1" applyBorder="1" applyAlignment="1" applyProtection="1">
      <alignment vertical="center"/>
    </xf>
    <xf numFmtId="0" fontId="12" fillId="2" borderId="2" xfId="0" applyNumberFormat="1" applyFont="1" applyFill="1" applyBorder="1" applyAlignment="1" applyProtection="1">
      <alignment horizontal="center" vertical="center"/>
    </xf>
    <xf numFmtId="0" fontId="12" fillId="2" borderId="7" xfId="0" applyNumberFormat="1" applyFont="1" applyFill="1" applyBorder="1" applyAlignment="1" applyProtection="1">
      <alignment horizontal="center" vertical="center"/>
    </xf>
    <xf numFmtId="49" fontId="3" fillId="0" borderId="0" xfId="0" applyNumberFormat="1" applyFont="1" applyBorder="1" applyProtection="1"/>
    <xf numFmtId="49" fontId="11" fillId="0" borderId="0" xfId="0" applyNumberFormat="1" applyFont="1" applyAlignment="1" applyProtection="1">
      <alignment horizontal="left"/>
    </xf>
    <xf numFmtId="0" fontId="12" fillId="2" borderId="3" xfId="0" applyNumberFormat="1" applyFont="1" applyFill="1" applyBorder="1" applyAlignment="1" applyProtection="1">
      <alignment horizontal="left" vertical="center"/>
    </xf>
    <xf numFmtId="0" fontId="10" fillId="0" borderId="4" xfId="0" applyNumberFormat="1" applyFont="1" applyBorder="1" applyAlignment="1" applyProtection="1">
      <alignment horizontal="center" vertical="center"/>
    </xf>
    <xf numFmtId="166" fontId="10" fillId="0" borderId="4" xfId="0" applyNumberFormat="1" applyFont="1" applyBorder="1" applyAlignment="1" applyProtection="1">
      <alignment horizontal="center" vertical="center"/>
    </xf>
    <xf numFmtId="49" fontId="10" fillId="0" borderId="5" xfId="0" applyNumberFormat="1" applyFont="1" applyBorder="1" applyAlignment="1" applyProtection="1">
      <alignment horizontal="center" vertical="center"/>
    </xf>
    <xf numFmtId="49" fontId="11" fillId="0" borderId="0" xfId="0" applyNumberFormat="1" applyFont="1" applyBorder="1" applyAlignment="1" applyProtection="1">
      <alignment horizontal="left"/>
    </xf>
    <xf numFmtId="49" fontId="10" fillId="0" borderId="0" xfId="0" applyNumberFormat="1" applyFont="1" applyAlignment="1" applyProtection="1">
      <alignment horizontal="left"/>
    </xf>
    <xf numFmtId="49" fontId="10" fillId="0" borderId="0" xfId="0" applyNumberFormat="1" applyFont="1" applyBorder="1" applyAlignment="1" applyProtection="1">
      <alignment horizontal="left"/>
    </xf>
    <xf numFmtId="0" fontId="12" fillId="2" borderId="8" xfId="0" applyNumberFormat="1" applyFont="1" applyFill="1" applyBorder="1" applyAlignment="1" applyProtection="1">
      <alignment horizontal="left" vertical="center"/>
    </xf>
    <xf numFmtId="0" fontId="10" fillId="0" borderId="1" xfId="0" applyNumberFormat="1" applyFont="1" applyBorder="1" applyAlignment="1" applyProtection="1">
      <alignment horizontal="center" vertical="center"/>
    </xf>
    <xf numFmtId="166" fontId="10" fillId="0" borderId="1" xfId="0" applyNumberFormat="1" applyFont="1" applyBorder="1" applyAlignment="1" applyProtection="1">
      <alignment horizontal="center" vertical="center"/>
    </xf>
    <xf numFmtId="49" fontId="10" fillId="0" borderId="9" xfId="0" applyNumberFormat="1" applyFont="1" applyBorder="1" applyAlignment="1" applyProtection="1">
      <alignment horizontal="center" vertical="center"/>
    </xf>
    <xf numFmtId="0" fontId="7" fillId="0" borderId="0" xfId="0" applyFont="1" applyProtection="1"/>
    <xf numFmtId="0" fontId="7" fillId="0" borderId="0" xfId="0" applyFont="1" applyBorder="1" applyProtection="1"/>
    <xf numFmtId="0" fontId="7" fillId="0" borderId="0" xfId="0" applyFont="1" applyAlignment="1" applyProtection="1">
      <alignment vertical="center"/>
    </xf>
    <xf numFmtId="0" fontId="3" fillId="0" borderId="0" xfId="0" applyFont="1" applyAlignment="1" applyProtection="1">
      <alignment vertical="center"/>
    </xf>
    <xf numFmtId="0" fontId="3" fillId="0" borderId="1" xfId="0" applyFont="1" applyBorder="1" applyAlignment="1" applyProtection="1">
      <alignment vertical="center" wrapText="1"/>
    </xf>
    <xf numFmtId="0" fontId="3" fillId="0" borderId="0" xfId="0" applyFont="1" applyBorder="1" applyAlignment="1" applyProtection="1">
      <alignment vertical="center"/>
    </xf>
    <xf numFmtId="0" fontId="3" fillId="0" borderId="0" xfId="0" applyFont="1" applyBorder="1" applyProtection="1"/>
    <xf numFmtId="0" fontId="6" fillId="0" borderId="1" xfId="0" applyNumberFormat="1" applyFont="1" applyBorder="1" applyAlignment="1" applyProtection="1">
      <alignment horizontal="left"/>
    </xf>
    <xf numFmtId="0" fontId="6" fillId="0" borderId="1" xfId="0" applyNumberFormat="1" applyFont="1" applyBorder="1" applyAlignment="1" applyProtection="1">
      <alignment horizontal="center"/>
    </xf>
    <xf numFmtId="0" fontId="3" fillId="0" borderId="1" xfId="0" applyFont="1" applyBorder="1" applyProtection="1"/>
    <xf numFmtId="0" fontId="13" fillId="0" borderId="0" xfId="0" applyFont="1" applyAlignment="1" applyProtection="1">
      <alignment horizontal="center"/>
    </xf>
    <xf numFmtId="0" fontId="12" fillId="2" borderId="0" xfId="0" applyNumberFormat="1" applyFont="1" applyFill="1" applyAlignment="1" applyProtection="1">
      <alignment horizontal="center" vertical="center" wrapText="1"/>
    </xf>
    <xf numFmtId="164" fontId="12" fillId="0" borderId="0" xfId="0" applyNumberFormat="1" applyFont="1" applyAlignment="1" applyProtection="1">
      <alignment horizontal="center" vertical="center" wrapText="1"/>
    </xf>
    <xf numFmtId="0" fontId="12" fillId="2" borderId="0" xfId="1" applyNumberFormat="1" applyFont="1" applyFill="1" applyAlignment="1" applyProtection="1">
      <alignment horizontal="center" vertical="center" wrapText="1"/>
    </xf>
    <xf numFmtId="164" fontId="12" fillId="2" borderId="0" xfId="1" applyNumberFormat="1" applyFont="1" applyFill="1" applyAlignment="1" applyProtection="1">
      <alignment horizontal="center" vertical="center" wrapText="1"/>
    </xf>
    <xf numFmtId="164" fontId="3" fillId="0" borderId="0" xfId="0" applyNumberFormat="1" applyFont="1" applyAlignment="1" applyProtection="1">
      <alignment horizontal="right" indent="1"/>
    </xf>
    <xf numFmtId="0" fontId="12" fillId="2" borderId="0" xfId="0" applyNumberFormat="1" applyFont="1" applyFill="1" applyAlignment="1" applyProtection="1">
      <alignment horizontal="center"/>
    </xf>
    <xf numFmtId="0" fontId="19" fillId="0" borderId="0" xfId="0" applyFont="1" applyAlignment="1">
      <alignment horizontal="center" vertical="center"/>
    </xf>
    <xf numFmtId="0" fontId="3" fillId="0" borderId="0" xfId="0" applyFont="1" applyAlignment="1">
      <alignment horizontal="center" vertical="center" wrapText="1"/>
    </xf>
    <xf numFmtId="0" fontId="18" fillId="0" borderId="0" xfId="0" applyFont="1" applyAlignment="1">
      <alignment horizontal="center" vertical="center" wrapText="1"/>
    </xf>
    <xf numFmtId="0" fontId="3" fillId="0" borderId="0" xfId="0" applyFont="1" applyAlignment="1" applyProtection="1">
      <alignment horizontal="center"/>
    </xf>
    <xf numFmtId="0" fontId="30" fillId="2" borderId="3" xfId="0" applyFont="1" applyFill="1" applyBorder="1" applyAlignment="1" applyProtection="1">
      <alignment horizontal="center" vertical="center"/>
    </xf>
    <xf numFmtId="0" fontId="30" fillId="2" borderId="4" xfId="0" applyFont="1" applyFill="1" applyBorder="1" applyAlignment="1" applyProtection="1">
      <alignment horizontal="center" vertical="center"/>
    </xf>
    <xf numFmtId="49" fontId="9" fillId="0" borderId="4" xfId="0" applyNumberFormat="1" applyFont="1" applyBorder="1" applyAlignment="1" applyProtection="1">
      <alignment horizontal="center" vertical="center"/>
    </xf>
    <xf numFmtId="49" fontId="9" fillId="0" borderId="5" xfId="0" applyNumberFormat="1" applyFont="1" applyBorder="1" applyAlignment="1" applyProtection="1">
      <alignment horizontal="center" vertical="center"/>
    </xf>
    <xf numFmtId="6" fontId="3" fillId="2" borderId="3" xfId="0" applyNumberFormat="1" applyFont="1" applyFill="1" applyBorder="1" applyAlignment="1" applyProtection="1">
      <alignment horizontal="left" vertical="top" wrapText="1"/>
    </xf>
    <xf numFmtId="6" fontId="3" fillId="2" borderId="4" xfId="0" applyNumberFormat="1" applyFont="1" applyFill="1" applyBorder="1" applyAlignment="1" applyProtection="1">
      <alignment horizontal="left" vertical="top" wrapText="1"/>
    </xf>
    <xf numFmtId="6" fontId="3" fillId="2" borderId="5" xfId="0" applyNumberFormat="1" applyFont="1" applyFill="1" applyBorder="1" applyAlignment="1" applyProtection="1">
      <alignment horizontal="left" vertical="top" wrapText="1"/>
    </xf>
    <xf numFmtId="0" fontId="3" fillId="0" borderId="2" xfId="0" applyFont="1" applyBorder="1" applyAlignment="1" applyProtection="1">
      <alignment horizontal="center" vertical="center" wrapText="1"/>
    </xf>
    <xf numFmtId="0" fontId="31" fillId="2" borderId="4" xfId="0" applyFont="1" applyFill="1" applyBorder="1" applyAlignment="1" applyProtection="1">
      <alignment horizontal="center" vertical="center"/>
    </xf>
    <xf numFmtId="0" fontId="31" fillId="2" borderId="5" xfId="0" applyFont="1" applyFill="1" applyBorder="1" applyAlignment="1" applyProtection="1">
      <alignment horizontal="center" vertical="center"/>
    </xf>
    <xf numFmtId="164" fontId="29" fillId="2" borderId="1" xfId="1" applyNumberFormat="1" applyFont="1" applyFill="1" applyBorder="1" applyAlignment="1" applyProtection="1">
      <alignment horizontal="center" vertical="center"/>
    </xf>
    <xf numFmtId="164" fontId="29" fillId="2" borderId="9" xfId="1" applyNumberFormat="1" applyFont="1" applyFill="1" applyBorder="1" applyAlignment="1" applyProtection="1">
      <alignment horizontal="center" vertical="center"/>
    </xf>
    <xf numFmtId="164" fontId="28" fillId="2" borderId="8" xfId="1" applyNumberFormat="1" applyFont="1" applyFill="1" applyBorder="1" applyAlignment="1" applyProtection="1">
      <alignment horizontal="center" vertical="center"/>
    </xf>
    <xf numFmtId="164" fontId="28" fillId="2" borderId="1" xfId="1" applyNumberFormat="1" applyFont="1" applyFill="1" applyBorder="1" applyAlignment="1" applyProtection="1">
      <alignment horizontal="center" vertical="center"/>
    </xf>
    <xf numFmtId="0" fontId="22" fillId="0" borderId="0" xfId="0" applyNumberFormat="1" applyFont="1" applyAlignment="1" applyProtection="1">
      <alignment horizontal="center" vertical="center" wrapText="1"/>
    </xf>
    <xf numFmtId="0" fontId="13"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wrapText="1"/>
    </xf>
    <xf numFmtId="0" fontId="18" fillId="0" borderId="0" xfId="0" applyNumberFormat="1" applyFont="1" applyAlignment="1" applyProtection="1">
      <alignment horizontal="center" vertical="center" wrapText="1"/>
    </xf>
    <xf numFmtId="0" fontId="13" fillId="0" borderId="1" xfId="0" applyNumberFormat="1" applyFont="1" applyBorder="1" applyAlignment="1" applyProtection="1">
      <alignment horizontal="center" vertical="center"/>
    </xf>
    <xf numFmtId="0" fontId="6" fillId="0" borderId="2" xfId="0" applyNumberFormat="1" applyFont="1" applyBorder="1" applyAlignment="1" applyProtection="1">
      <alignment horizontal="left" vertical="center"/>
    </xf>
  </cellXfs>
  <cellStyles count="9">
    <cellStyle name="Currency" xfId="1" builtinId="4"/>
    <cellStyle name="Currency 2" xfId="6"/>
    <cellStyle name="Followed Hyperlink" xfId="3" builtinId="9" hidden="1"/>
    <cellStyle name="Followed Hyperlink" xfId="5" builtinId="9" hidden="1"/>
    <cellStyle name="Followed Hyperlink" xfId="8" builtinId="9" hidden="1"/>
    <cellStyle name="Hyperlink" xfId="2" builtinId="8" hidden="1"/>
    <cellStyle name="Hyperlink" xfId="4" builtinId="8" hidden="1"/>
    <cellStyle name="Hyperlink" xfId="7" builtinId="8" hidden="1"/>
    <cellStyle name="Normal" xfId="0" builtinId="0"/>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Medium7"/>
  <colors>
    <mruColors>
      <color rgb="FF006411"/>
      <color rgb="FF0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25400</xdr:colOff>
      <xdr:row>2</xdr:row>
      <xdr:rowOff>568596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74900" cy="22830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zoomScaleNormal="100" workbookViewId="0">
      <selection activeCell="B11" sqref="B11"/>
    </sheetView>
  </sheetViews>
  <sheetFormatPr defaultColWidth="0" defaultRowHeight="17.25" zeroHeight="1" x14ac:dyDescent="0.3"/>
  <cols>
    <col min="1" max="1" width="10.875" style="3" customWidth="1"/>
    <col min="2" max="2" width="120.875" style="7" customWidth="1"/>
    <col min="3" max="4" width="0" style="1" hidden="1" customWidth="1"/>
    <col min="5" max="16384" width="10.875" style="1" hidden="1"/>
  </cols>
  <sheetData>
    <row r="1" spans="1:4" ht="65.099999999999994" customHeight="1" x14ac:dyDescent="0.3">
      <c r="A1" s="111" t="s">
        <v>22</v>
      </c>
      <c r="B1" s="111"/>
      <c r="C1" s="6"/>
      <c r="D1" s="6"/>
    </row>
    <row r="2" spans="1:4" ht="69.95" customHeight="1" x14ac:dyDescent="0.3">
      <c r="A2" s="112" t="s">
        <v>734</v>
      </c>
      <c r="B2" s="112"/>
      <c r="C2" s="6"/>
      <c r="D2" s="6"/>
    </row>
    <row r="3" spans="1:4" ht="39.950000000000003" customHeight="1" x14ac:dyDescent="0.3">
      <c r="A3" s="113" t="s">
        <v>731</v>
      </c>
      <c r="B3" s="113"/>
      <c r="C3" s="6"/>
      <c r="D3" s="6"/>
    </row>
    <row r="4" spans="1:4" s="2" customFormat="1" ht="60" customHeight="1" x14ac:dyDescent="0.25">
      <c r="A4" s="9">
        <v>1</v>
      </c>
      <c r="B4" s="8" t="s">
        <v>735</v>
      </c>
    </row>
    <row r="5" spans="1:4" s="2" customFormat="1" ht="60" customHeight="1" x14ac:dyDescent="0.25">
      <c r="A5" s="9">
        <v>2</v>
      </c>
      <c r="B5" s="8" t="s">
        <v>727</v>
      </c>
    </row>
    <row r="6" spans="1:4" s="2" customFormat="1" ht="60" customHeight="1" x14ac:dyDescent="0.25">
      <c r="A6" s="9">
        <v>3</v>
      </c>
      <c r="B6" s="8" t="s">
        <v>49</v>
      </c>
    </row>
    <row r="7" spans="1:4" s="2" customFormat="1" ht="60" customHeight="1" x14ac:dyDescent="0.25">
      <c r="A7" s="9">
        <v>4</v>
      </c>
      <c r="B7" s="8" t="s">
        <v>736</v>
      </c>
    </row>
    <row r="8" spans="1:4" s="2" customFormat="1" ht="60" customHeight="1" x14ac:dyDescent="0.25">
      <c r="A8" s="9">
        <v>5</v>
      </c>
      <c r="B8" s="8" t="s">
        <v>728</v>
      </c>
    </row>
    <row r="9" spans="1:4" s="2" customFormat="1" ht="60" customHeight="1" x14ac:dyDescent="0.25">
      <c r="A9" s="9">
        <v>6</v>
      </c>
      <c r="B9" s="8" t="s">
        <v>733</v>
      </c>
    </row>
    <row r="10" spans="1:4" s="2" customFormat="1" ht="60" customHeight="1" x14ac:dyDescent="0.25">
      <c r="A10" s="9">
        <v>7</v>
      </c>
      <c r="B10" s="8" t="s">
        <v>729</v>
      </c>
    </row>
    <row r="11" spans="1:4" ht="60" customHeight="1" x14ac:dyDescent="0.3">
      <c r="A11" s="9">
        <v>8</v>
      </c>
      <c r="B11" s="8" t="s">
        <v>730</v>
      </c>
    </row>
    <row r="12" spans="1:4" hidden="1" x14ac:dyDescent="0.3"/>
  </sheetData>
  <sheetProtection algorithmName="SHA-512" hashValue="D+0YLtJBE4PcQBtFSCDrfLt+6NQT6eZYyd85T1opIGJHvyelDm74yBLglarbnIvbHiBQAibb29KBMPFmo3XjTg==" saltValue="qp/BrgOpYdMo+nNuRCeyXg==" spinCount="100000" sheet="1" objects="1" scenarios="1" selectLockedCells="1"/>
  <mergeCells count="3">
    <mergeCell ref="A1:B1"/>
    <mergeCell ref="A2:B2"/>
    <mergeCell ref="A3:B3"/>
  </mergeCells>
  <phoneticPr fontId="8" type="noConversion"/>
  <pageMargins left="0.25" right="0.25" top="0.75" bottom="0.75" header="0.3" footer="0.3"/>
  <pageSetup scale="7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workbookViewId="0"/>
  </sheetViews>
  <sheetFormatPr defaultColWidth="0" defaultRowHeight="17.25" zeroHeight="1" x14ac:dyDescent="0.3"/>
  <cols>
    <col min="1" max="1" width="1.875" style="30" customWidth="1"/>
    <col min="2" max="5" width="30.875" style="30" customWidth="1"/>
    <col min="6" max="6" width="1.875" style="30" customWidth="1"/>
    <col min="7" max="16384" width="10.875" style="30" hidden="1"/>
  </cols>
  <sheetData>
    <row r="1" spans="1:6" ht="90" customHeight="1" x14ac:dyDescent="0.5">
      <c r="B1" s="114"/>
      <c r="C1" s="67" t="s">
        <v>566</v>
      </c>
      <c r="D1" s="67"/>
      <c r="E1" s="67"/>
      <c r="F1" s="67"/>
    </row>
    <row r="2" spans="1:6" ht="45" customHeight="1" x14ac:dyDescent="0.3">
      <c r="B2" s="114"/>
      <c r="C2" s="68" t="s">
        <v>51</v>
      </c>
      <c r="D2" s="68"/>
      <c r="E2" s="68"/>
      <c r="F2" s="68"/>
    </row>
    <row r="3" spans="1:6" ht="45" customHeight="1" x14ac:dyDescent="0.3">
      <c r="B3" s="114"/>
      <c r="C3" s="69" t="s">
        <v>718</v>
      </c>
      <c r="D3" s="68"/>
      <c r="E3" s="68"/>
      <c r="F3" s="68"/>
    </row>
    <row r="4" spans="1:6" ht="20.100000000000001" customHeight="1" x14ac:dyDescent="0.3">
      <c r="B4" s="40"/>
      <c r="C4" s="70"/>
      <c r="D4" s="70"/>
      <c r="E4" s="70"/>
    </row>
    <row r="5" spans="1:6" s="71" customFormat="1" ht="50.1" customHeight="1" x14ac:dyDescent="0.3">
      <c r="B5" s="72" t="s">
        <v>0</v>
      </c>
      <c r="C5" s="117" t="s">
        <v>737</v>
      </c>
      <c r="D5" s="117"/>
      <c r="E5" s="118"/>
    </row>
    <row r="6" spans="1:6" s="71" customFormat="1" ht="24" customHeight="1" x14ac:dyDescent="0.3">
      <c r="B6" s="72" t="s">
        <v>26</v>
      </c>
      <c r="C6" s="73" t="s">
        <v>738</v>
      </c>
      <c r="D6" s="74" t="s">
        <v>1</v>
      </c>
      <c r="E6" s="75">
        <v>50</v>
      </c>
    </row>
    <row r="7" spans="1:6" s="76" customFormat="1" ht="20.100000000000001" customHeight="1" x14ac:dyDescent="0.3">
      <c r="B7" s="77"/>
      <c r="C7" s="77"/>
      <c r="D7" s="53"/>
      <c r="E7" s="77"/>
    </row>
    <row r="8" spans="1:6" s="81" customFormat="1" ht="24" customHeight="1" x14ac:dyDescent="0.3">
      <c r="A8" s="71"/>
      <c r="B8" s="78"/>
      <c r="C8" s="79" t="s">
        <v>567</v>
      </c>
      <c r="D8" s="79" t="s">
        <v>2</v>
      </c>
      <c r="E8" s="80" t="s">
        <v>3</v>
      </c>
      <c r="F8" s="71"/>
    </row>
    <row r="9" spans="1:6" s="87" customFormat="1" ht="24" customHeight="1" x14ac:dyDescent="0.25">
      <c r="A9" s="82"/>
      <c r="B9" s="83" t="s">
        <v>11</v>
      </c>
      <c r="C9" s="84" t="s">
        <v>739</v>
      </c>
      <c r="D9" s="85">
        <v>3052841000</v>
      </c>
      <c r="E9" s="86" t="s">
        <v>740</v>
      </c>
      <c r="F9" s="82"/>
    </row>
    <row r="10" spans="1:6" s="89" customFormat="1" ht="24" customHeight="1" x14ac:dyDescent="0.3">
      <c r="A10" s="88"/>
      <c r="B10" s="83" t="s">
        <v>12</v>
      </c>
      <c r="C10" s="84" t="s">
        <v>742</v>
      </c>
      <c r="D10" s="85">
        <v>3052842000</v>
      </c>
      <c r="E10" s="86" t="s">
        <v>741</v>
      </c>
      <c r="F10" s="88"/>
    </row>
    <row r="11" spans="1:6" s="89" customFormat="1" ht="24" customHeight="1" x14ac:dyDescent="0.3">
      <c r="A11" s="88"/>
      <c r="B11" s="90" t="s">
        <v>13</v>
      </c>
      <c r="C11" s="91" t="s">
        <v>743</v>
      </c>
      <c r="D11" s="92">
        <v>3052843000</v>
      </c>
      <c r="E11" s="93" t="s">
        <v>744</v>
      </c>
      <c r="F11" s="88"/>
    </row>
    <row r="12" spans="1:6" s="95" customFormat="1" ht="20.100000000000001" customHeight="1" x14ac:dyDescent="0.35">
      <c r="A12" s="94"/>
      <c r="B12" s="114"/>
      <c r="C12" s="114"/>
      <c r="D12" s="40"/>
      <c r="E12" s="40"/>
      <c r="F12" s="94"/>
    </row>
    <row r="13" spans="1:6" s="96" customFormat="1" ht="30" customHeight="1" x14ac:dyDescent="0.25">
      <c r="B13" s="115" t="s">
        <v>19</v>
      </c>
      <c r="C13" s="116"/>
      <c r="D13" s="123" t="s">
        <v>20</v>
      </c>
      <c r="E13" s="124"/>
    </row>
    <row r="14" spans="1:6" ht="71.099999999999994" customHeight="1" x14ac:dyDescent="0.3">
      <c r="B14" s="127">
        <f>SUM('Detail Sheet Demo'!E:E)</f>
        <v>5810</v>
      </c>
      <c r="C14" s="128"/>
      <c r="D14" s="125">
        <f>SUM('Detail Sheet Demo'!G:G)</f>
        <v>4110</v>
      </c>
      <c r="E14" s="126"/>
    </row>
    <row r="15" spans="1:6" s="99" customFormat="1" ht="20.100000000000001" customHeight="1" x14ac:dyDescent="0.25">
      <c r="A15" s="97"/>
      <c r="B15" s="98"/>
      <c r="C15" s="98"/>
      <c r="D15" s="98"/>
      <c r="E15" s="98"/>
      <c r="F15" s="97"/>
    </row>
    <row r="16" spans="1:6" s="100" customFormat="1" ht="80.099999999999994" customHeight="1" x14ac:dyDescent="0.3">
      <c r="A16" s="30"/>
      <c r="B16" s="119" t="s">
        <v>757</v>
      </c>
      <c r="C16" s="120"/>
      <c r="D16" s="120"/>
      <c r="E16" s="121"/>
      <c r="F16" s="30"/>
    </row>
    <row r="17" spans="1:6" s="100" customFormat="1" ht="129.94999999999999" customHeight="1" x14ac:dyDescent="0.3">
      <c r="A17" s="30"/>
      <c r="B17" s="122" t="s">
        <v>10</v>
      </c>
      <c r="C17" s="122"/>
      <c r="D17" s="122"/>
      <c r="E17" s="122"/>
      <c r="F17" s="30"/>
    </row>
    <row r="18" spans="1:6" s="100" customFormat="1" ht="30.75" customHeight="1" x14ac:dyDescent="0.3">
      <c r="A18" s="30"/>
      <c r="B18" s="101" t="s">
        <v>732</v>
      </c>
      <c r="C18" s="98"/>
      <c r="D18" s="102" t="s">
        <v>4</v>
      </c>
      <c r="E18" s="98"/>
      <c r="F18" s="97"/>
    </row>
    <row r="19" spans="1:6" s="100" customFormat="1" ht="30.75" customHeight="1" x14ac:dyDescent="0.3">
      <c r="B19" s="101" t="s">
        <v>11</v>
      </c>
      <c r="C19" s="103"/>
      <c r="D19" s="102" t="s">
        <v>4</v>
      </c>
      <c r="E19" s="103"/>
      <c r="F19" s="97"/>
    </row>
    <row r="20" spans="1:6" s="100" customFormat="1" ht="30.75" customHeight="1" x14ac:dyDescent="0.3">
      <c r="B20" s="101" t="s">
        <v>12</v>
      </c>
      <c r="C20" s="103"/>
      <c r="D20" s="102" t="s">
        <v>4</v>
      </c>
      <c r="E20" s="103"/>
      <c r="F20" s="97"/>
    </row>
    <row r="21" spans="1:6" s="100" customFormat="1" ht="30.75" customHeight="1" x14ac:dyDescent="0.3">
      <c r="B21" s="101" t="s">
        <v>13</v>
      </c>
      <c r="C21" s="103"/>
      <c r="D21" s="102" t="s">
        <v>4</v>
      </c>
      <c r="E21" s="103"/>
      <c r="F21" s="97"/>
    </row>
    <row r="22" spans="1:6" s="81" customFormat="1" ht="18.75" x14ac:dyDescent="0.3">
      <c r="A22" s="71"/>
      <c r="B22" s="104"/>
      <c r="C22" s="104"/>
      <c r="D22" s="104"/>
      <c r="E22" s="104"/>
      <c r="F22" s="71"/>
    </row>
    <row r="23" spans="1:6" hidden="1" x14ac:dyDescent="0.3"/>
    <row r="24" spans="1:6" hidden="1" x14ac:dyDescent="0.3"/>
    <row r="25" spans="1:6" hidden="1" x14ac:dyDescent="0.3"/>
    <row r="26" spans="1:6" hidden="1" x14ac:dyDescent="0.3"/>
    <row r="27" spans="1:6" hidden="1" x14ac:dyDescent="0.3"/>
    <row r="28" spans="1:6" hidden="1" x14ac:dyDescent="0.3"/>
    <row r="29" spans="1:6" hidden="1" x14ac:dyDescent="0.3"/>
  </sheetData>
  <sheetProtection algorithmName="SHA-512" hashValue="icR3hkJzfibA14wb5GDAjSxDhQ4Q5WeOH/z3mKLRZR9GIkr8sg2wQUA9JE+5CjuEnuFyFMFk3lbvxl6NbYm59w==" saltValue="V3Re3eMPYaHyd8qKrOlApA==" spinCount="100000" sheet="1" selectLockedCells="1"/>
  <mergeCells count="9">
    <mergeCell ref="B1:B3"/>
    <mergeCell ref="B13:C13"/>
    <mergeCell ref="C5:E5"/>
    <mergeCell ref="B16:E16"/>
    <mergeCell ref="B17:E17"/>
    <mergeCell ref="B12:C12"/>
    <mergeCell ref="D13:E13"/>
    <mergeCell ref="D14:E14"/>
    <mergeCell ref="B14:C14"/>
  </mergeCells>
  <phoneticPr fontId="8" type="noConversion"/>
  <conditionalFormatting sqref="C9:E11">
    <cfRule type="containsBlanks" dxfId="2" priority="1">
      <formula>LEN(TRIM(C9))=0</formula>
    </cfRule>
  </conditionalFormatting>
  <conditionalFormatting sqref="E6 C5:C6">
    <cfRule type="containsBlanks" dxfId="1" priority="3">
      <formula>LEN(TRIM(C5))=0</formula>
    </cfRule>
  </conditionalFormatting>
  <dataValidations count="2">
    <dataValidation allowBlank="1" showInputMessage="1" showErrorMessage="1" prompt="Please enter the number of members registered to your organization's OrgSync portal. " sqref="E6"/>
    <dataValidation allowBlank="1" showInputMessage="1" showErrorMessage="1" prompt="If you have a Program ID and it does not appear after selecting your Organization Name, please enter it manually by typing directly into this cell to overwrite the formula. " sqref="C6"/>
  </dataValidations>
  <pageMargins left="0.25" right="0.25" top="0.5" bottom="0.5" header="0.3" footer="0.3"/>
  <pageSetup scale="74" orientation="portrait" r:id="rId1"/>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You are entering a name not in the dropdown. By proceeding you acknowledge that you are a new organization. If you require additional assistance, please contact your SAFAC liaison. " prompt="Please select your organization from the dropdown. If you are a new organization and cannot find your name, please type it manually. ">
          <x14:formula1>
            <xm:f>Database!A3:A1000</xm:f>
          </x14:formula1>
          <xm:sqref>C5:E5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1"/>
  <sheetViews>
    <sheetView workbookViewId="0">
      <selection activeCell="B125" sqref="B125"/>
    </sheetView>
  </sheetViews>
  <sheetFormatPr defaultColWidth="0" defaultRowHeight="17.25" zeroHeight="1" x14ac:dyDescent="0.3"/>
  <cols>
    <col min="1" max="1" width="8.125" style="22" customWidth="1"/>
    <col min="2" max="2" width="50.625" style="10" customWidth="1"/>
    <col min="3" max="3" width="12.625" style="11" customWidth="1"/>
    <col min="4" max="4" width="12.625" style="15" customWidth="1"/>
    <col min="5" max="5" width="12.625" style="16" customWidth="1"/>
    <col min="6" max="6" width="12.625" style="27" customWidth="1"/>
    <col min="7" max="7" width="12.625" style="17" customWidth="1"/>
    <col min="8" max="8" width="20.875" style="22" customWidth="1"/>
    <col min="9" max="9" width="8.375" style="22" bestFit="1" customWidth="1"/>
    <col min="10" max="16384" width="10.875" style="1" hidden="1"/>
  </cols>
  <sheetData>
    <row r="1" spans="1:9" s="19" customFormat="1" ht="65.099999999999994" customHeight="1" x14ac:dyDescent="0.25">
      <c r="A1" s="129" t="str">
        <f>'Cover Sheet Demo'!C5&amp;" Budget Request"</f>
        <v>Underwater Basket Weaving Club Budget Request</v>
      </c>
      <c r="B1" s="129"/>
      <c r="C1" s="129"/>
      <c r="D1" s="129"/>
      <c r="E1" s="129"/>
      <c r="F1" s="129"/>
      <c r="G1" s="129"/>
      <c r="H1" s="129"/>
      <c r="I1" s="129"/>
    </row>
    <row r="2" spans="1:9" s="20" customFormat="1" ht="24.95" customHeight="1" x14ac:dyDescent="0.25">
      <c r="A2" s="130" t="s">
        <v>5</v>
      </c>
      <c r="B2" s="130"/>
      <c r="C2" s="130"/>
      <c r="D2" s="130"/>
      <c r="E2" s="130"/>
      <c r="F2" s="130"/>
      <c r="G2" s="130"/>
      <c r="H2" s="130"/>
      <c r="I2" s="130"/>
    </row>
    <row r="3" spans="1:9" s="21" customFormat="1" ht="80.099999999999994" customHeight="1" x14ac:dyDescent="0.25">
      <c r="A3" s="131" t="s">
        <v>745</v>
      </c>
      <c r="B3" s="131"/>
      <c r="C3" s="131"/>
      <c r="D3" s="131"/>
      <c r="E3" s="131"/>
      <c r="F3" s="131"/>
      <c r="G3" s="131"/>
      <c r="H3" s="131"/>
      <c r="I3" s="131"/>
    </row>
    <row r="4" spans="1:9" s="24" customFormat="1" ht="24.95" customHeight="1" x14ac:dyDescent="0.25">
      <c r="A4" s="132" t="s">
        <v>15</v>
      </c>
      <c r="B4" s="132"/>
      <c r="C4" s="132"/>
      <c r="D4" s="132"/>
      <c r="E4" s="132"/>
      <c r="F4" s="132"/>
      <c r="G4" s="132"/>
      <c r="H4" s="132"/>
      <c r="I4" s="132"/>
    </row>
    <row r="5" spans="1:9" ht="39.950000000000003" customHeight="1" x14ac:dyDescent="0.3">
      <c r="A5" s="105" t="s">
        <v>8</v>
      </c>
      <c r="B5" s="33" t="s">
        <v>48</v>
      </c>
      <c r="C5" s="32" t="s">
        <v>719</v>
      </c>
      <c r="D5" s="106" t="s">
        <v>720</v>
      </c>
      <c r="E5" s="34" t="s">
        <v>17</v>
      </c>
      <c r="F5" s="107" t="s">
        <v>721</v>
      </c>
      <c r="G5" s="108" t="s">
        <v>18</v>
      </c>
      <c r="H5" s="105" t="s">
        <v>7</v>
      </c>
      <c r="I5" s="105" t="s">
        <v>27</v>
      </c>
    </row>
    <row r="6" spans="1:9" x14ac:dyDescent="0.3">
      <c r="A6" s="23">
        <f>IF(OR(C6="",D6=""),"",COUNTA($D$6:$D6))</f>
        <v>1</v>
      </c>
      <c r="B6" s="36" t="s">
        <v>746</v>
      </c>
      <c r="C6" s="41">
        <v>1</v>
      </c>
      <c r="D6" s="109">
        <v>200</v>
      </c>
      <c r="E6" s="37">
        <f>IF(OR(C6="",D6=""),"",C6*D6)</f>
        <v>200</v>
      </c>
      <c r="F6" s="110">
        <f t="shared" ref="F6:F37" si="0">IF(H6="","",IF(H6="Not Approved",0,C6))</f>
        <v>1</v>
      </c>
      <c r="G6" s="39">
        <f>IF(H6="Not Approved",0,IFERROR(IF(SUMIFS($E$6:E6,$H$6:H6,H6)&lt;VLOOKUP(H6,'Funding Categories'!$A$3:$D$20,3),D6*F6,IF(E6-(SUMIFS($E$6:E6,$H$6:H6,H6)-VLOOKUP(H6,'Funding Categories'!$A$3:$D$20,3))&lt;0,0,E6-(SUMIFS($E$6:E6,$H$6:H6,H6)-VLOOKUP(H6,'Funding Categories'!$A$3:$D$20,3)))),""))</f>
        <v>200</v>
      </c>
      <c r="H6" s="23" t="s">
        <v>9</v>
      </c>
      <c r="I6" s="23"/>
    </row>
    <row r="7" spans="1:9" x14ac:dyDescent="0.3">
      <c r="A7" s="23" t="str">
        <f>IF(OR(C7="",D7=""),"",COUNTA($D$6:$D7))</f>
        <v/>
      </c>
      <c r="B7" s="36"/>
      <c r="C7" s="41"/>
      <c r="D7" s="109"/>
      <c r="E7" s="37" t="str">
        <f t="shared" ref="E7:E70" si="1">IF(OR(C7="",D7=""),"",C7*D7)</f>
        <v/>
      </c>
      <c r="F7" s="110" t="str">
        <f t="shared" si="0"/>
        <v/>
      </c>
      <c r="G7" s="39" t="str">
        <f>IF(H7="Not Approved",0,IFERROR(IF(SUMIFS($E$6:E7,$H$6:H7,H7)&lt;VLOOKUP(H7,'Funding Categories'!$A$3:$D$20,3),D7*F7,IF(E7-(SUMIFS($E$6:E7,$H$6:H7,H7)-VLOOKUP(H7,'Funding Categories'!$A$3:$D$20,3))&lt;0,0,E7-(SUMIFS($E$6:E7,$H$6:H7,H7)-VLOOKUP(H7,'Funding Categories'!$A$3:$D$20,3)))),""))</f>
        <v/>
      </c>
      <c r="H7" s="23"/>
      <c r="I7" s="23"/>
    </row>
    <row r="8" spans="1:9" x14ac:dyDescent="0.3">
      <c r="A8" s="23">
        <f>IF(OR(C8="",D8=""),"",COUNTA($D$6:$D8))</f>
        <v>2</v>
      </c>
      <c r="B8" s="36" t="s">
        <v>747</v>
      </c>
      <c r="C8" s="41">
        <v>15</v>
      </c>
      <c r="D8" s="109">
        <v>50</v>
      </c>
      <c r="E8" s="37">
        <f t="shared" si="1"/>
        <v>750</v>
      </c>
      <c r="F8" s="110">
        <f t="shared" si="0"/>
        <v>15</v>
      </c>
      <c r="G8" s="39">
        <f>IF(H8="Not Approved",0,IFERROR(IF(SUMIFS($E$6:E8,$H$6:H8,H8)&lt;VLOOKUP(H8,'Funding Categories'!$A$3:$D$20,3),D8*F8,IF(E8-(SUMIFS($E$6:E8,$H$6:H8,H8)-VLOOKUP(H8,'Funding Categories'!$A$3:$D$20,3))&lt;0,0,E8-(SUMIFS($E$6:E8,$H$6:H8,H8)-VLOOKUP(H8,'Funding Categories'!$A$3:$D$20,3)))),""))</f>
        <v>750</v>
      </c>
      <c r="H8" s="23" t="s">
        <v>9</v>
      </c>
      <c r="I8" s="23" t="s">
        <v>756</v>
      </c>
    </row>
    <row r="9" spans="1:9" x14ac:dyDescent="0.3">
      <c r="A9" s="23" t="str">
        <f>IF(OR(C9="",D9=""),"",COUNTA($D$6:$D9))</f>
        <v/>
      </c>
      <c r="B9" s="36"/>
      <c r="C9" s="41"/>
      <c r="D9" s="109"/>
      <c r="E9" s="37" t="str">
        <f t="shared" si="1"/>
        <v/>
      </c>
      <c r="F9" s="110" t="str">
        <f t="shared" si="0"/>
        <v/>
      </c>
      <c r="G9" s="39" t="str">
        <f>IF(H9="Not Approved",0,IFERROR(IF(SUMIFS($E$6:E9,$H$6:H9,H9)&lt;VLOOKUP(H9,'Funding Categories'!$A$3:$D$20,3),D9*F9,IF(E9-(SUMIFS($E$6:E9,$H$6:H9,H9)-VLOOKUP(H9,'Funding Categories'!$A$3:$D$20,3))&lt;0,0,E9-(SUMIFS($E$6:E9,$H$6:H9,H9)-VLOOKUP(H9,'Funding Categories'!$A$3:$D$20,3)))),""))</f>
        <v/>
      </c>
      <c r="H9" s="23"/>
      <c r="I9" s="23"/>
    </row>
    <row r="10" spans="1:9" x14ac:dyDescent="0.3">
      <c r="A10" s="23">
        <f>IF(OR(C10="",D10=""),"",COUNTA($D$6:$D10))</f>
        <v>3</v>
      </c>
      <c r="B10" s="36" t="s">
        <v>748</v>
      </c>
      <c r="C10" s="41">
        <v>15</v>
      </c>
      <c r="D10" s="109">
        <v>100</v>
      </c>
      <c r="E10" s="37">
        <f t="shared" si="1"/>
        <v>1500</v>
      </c>
      <c r="F10" s="110">
        <f t="shared" si="0"/>
        <v>0</v>
      </c>
      <c r="G10" s="39">
        <f>IF(H10="Not Approved",0,IFERROR(IF(SUMIFS($E$6:E10,$H$6:H10,H10)&lt;VLOOKUP(H10,'Funding Categories'!$A$3:$D$20,3),D10*F10,IF(E10-(SUMIFS($E$6:E10,$H$6:H10,H10)-VLOOKUP(H10,'Funding Categories'!$A$3:$D$20,3))&lt;0,0,E10-(SUMIFS($E$6:E10,$H$6:H10,H10)-VLOOKUP(H10,'Funding Categories'!$A$3:$D$20,3)))),""))</f>
        <v>0</v>
      </c>
      <c r="H10" s="23" t="s">
        <v>24</v>
      </c>
      <c r="I10" s="23"/>
    </row>
    <row r="11" spans="1:9" x14ac:dyDescent="0.3">
      <c r="A11" s="23" t="str">
        <f>IF(OR(C11="",D11=""),"",COUNTA($D$6:$D11))</f>
        <v/>
      </c>
      <c r="B11" s="36"/>
      <c r="C11" s="41"/>
      <c r="D11" s="109"/>
      <c r="E11" s="37" t="str">
        <f t="shared" si="1"/>
        <v/>
      </c>
      <c r="F11" s="110" t="str">
        <f t="shared" si="0"/>
        <v/>
      </c>
      <c r="G11" s="39" t="str">
        <f>IF(H11="Not Approved",0,IFERROR(IF(SUMIFS($E$6:E11,$H$6:H11,H11)&lt;VLOOKUP(H11,'Funding Categories'!$A$3:$D$20,3),D11*F11,IF(E11-(SUMIFS($E$6:E11,$H$6:H11,H11)-VLOOKUP(H11,'Funding Categories'!$A$3:$D$20,3))&lt;0,0,E11-(SUMIFS($E$6:E11,$H$6:H11,H11)-VLOOKUP(H11,'Funding Categories'!$A$3:$D$20,3)))),""))</f>
        <v/>
      </c>
      <c r="H11" s="23"/>
      <c r="I11" s="23"/>
    </row>
    <row r="12" spans="1:9" x14ac:dyDescent="0.3">
      <c r="A12" s="23">
        <f>IF(OR(C12="",D12=""),"",COUNTA($D$6:$D12))</f>
        <v>4</v>
      </c>
      <c r="B12" s="36" t="s">
        <v>749</v>
      </c>
      <c r="C12" s="41">
        <v>1</v>
      </c>
      <c r="D12" s="109">
        <v>2000</v>
      </c>
      <c r="E12" s="37">
        <f t="shared" si="1"/>
        <v>2000</v>
      </c>
      <c r="F12" s="110">
        <f t="shared" si="0"/>
        <v>1</v>
      </c>
      <c r="G12" s="39">
        <f>IF(H12="Not Approved",0,IFERROR(IF(SUMIFS($E$6:E12,$H$6:H12,H12)&lt;VLOOKUP(H12,'Funding Categories'!$A$3:$D$20,3),D12*F12,IF(E12-(SUMIFS($E$6:E12,$H$6:H12,H12)-VLOOKUP(H12,'Funding Categories'!$A$3:$D$20,3))&lt;0,0,E12-(SUMIFS($E$6:E12,$H$6:H12,H12)-VLOOKUP(H12,'Funding Categories'!$A$3:$D$20,3)))),""))</f>
        <v>2000</v>
      </c>
      <c r="H12" s="23" t="s">
        <v>41</v>
      </c>
      <c r="I12" s="23"/>
    </row>
    <row r="13" spans="1:9" x14ac:dyDescent="0.3">
      <c r="A13" s="23" t="str">
        <f>IF(OR(C13="",D13=""),"",COUNTA($D$6:$D13))</f>
        <v/>
      </c>
      <c r="B13" s="36"/>
      <c r="C13" s="41"/>
      <c r="D13" s="109"/>
      <c r="E13" s="37" t="str">
        <f t="shared" si="1"/>
        <v/>
      </c>
      <c r="F13" s="110" t="str">
        <f t="shared" si="0"/>
        <v/>
      </c>
      <c r="G13" s="39" t="str">
        <f>IF(H13="Not Approved",0,IFERROR(IF(SUMIFS($E$6:E13,$H$6:H13,H13)&lt;VLOOKUP(H13,'Funding Categories'!$A$3:$D$20,3),D13*F13,IF(E13-(SUMIFS($E$6:E13,$H$6:H13,H13)-VLOOKUP(H13,'Funding Categories'!$A$3:$D$20,3))&lt;0,0,E13-(SUMIFS($E$6:E13,$H$6:H13,H13)-VLOOKUP(H13,'Funding Categories'!$A$3:$D$20,3)))),""))</f>
        <v/>
      </c>
      <c r="H13" s="23"/>
      <c r="I13" s="23"/>
    </row>
    <row r="14" spans="1:9" x14ac:dyDescent="0.3">
      <c r="A14" s="23">
        <f>IF(OR(C14="",D14=""),"",COUNTA($D$6:$D14))</f>
        <v>5</v>
      </c>
      <c r="B14" s="36" t="s">
        <v>750</v>
      </c>
      <c r="C14" s="41">
        <v>2</v>
      </c>
      <c r="D14" s="109">
        <v>300</v>
      </c>
      <c r="E14" s="37">
        <f t="shared" si="1"/>
        <v>600</v>
      </c>
      <c r="F14" s="110">
        <f t="shared" si="0"/>
        <v>2</v>
      </c>
      <c r="G14" s="39">
        <f>IF(H14="Not Approved",0,IFERROR(IF(SUMIFS($E$6:E14,$H$6:H14,H14)&lt;VLOOKUP(H14,'Funding Categories'!$A$3:$D$20,3),D14*F14,IF(E14-(SUMIFS($E$6:E14,$H$6:H14,H14)-VLOOKUP(H14,'Funding Categories'!$A$3:$D$20,3))&lt;0,0,E14-(SUMIFS($E$6:E14,$H$6:H14,H14)-VLOOKUP(H14,'Funding Categories'!$A$3:$D$20,3)))),""))</f>
        <v>400</v>
      </c>
      <c r="H14" s="23" t="s">
        <v>36</v>
      </c>
      <c r="I14" s="23"/>
    </row>
    <row r="15" spans="1:9" x14ac:dyDescent="0.3">
      <c r="A15" s="23" t="str">
        <f>IF(OR(C15="",D15=""),"",COUNTA($D$6:$D15))</f>
        <v/>
      </c>
      <c r="B15" s="36"/>
      <c r="C15" s="41"/>
      <c r="D15" s="109"/>
      <c r="E15" s="37" t="str">
        <f t="shared" si="1"/>
        <v/>
      </c>
      <c r="F15" s="110" t="str">
        <f t="shared" si="0"/>
        <v/>
      </c>
      <c r="G15" s="39" t="str">
        <f>IF(H15="Not Approved",0,IFERROR(IF(SUMIFS($E$6:E15,$H$6:H15,H15)&lt;VLOOKUP(H15,'Funding Categories'!$A$3:$D$20,3),D15*F15,IF(E15-(SUMIFS($E$6:E15,$H$6:H15,H15)-VLOOKUP(H15,'Funding Categories'!$A$3:$D$20,3))&lt;0,0,E15-(SUMIFS($E$6:E15,$H$6:H15,H15)-VLOOKUP(H15,'Funding Categories'!$A$3:$D$20,3)))),""))</f>
        <v/>
      </c>
      <c r="H15" s="23"/>
      <c r="I15" s="23"/>
    </row>
    <row r="16" spans="1:9" x14ac:dyDescent="0.3">
      <c r="A16" s="23">
        <f>IF(OR(C16="",D16=""),"",COUNTA($D$6:$D16))</f>
        <v>6</v>
      </c>
      <c r="B16" s="36" t="s">
        <v>751</v>
      </c>
      <c r="C16" s="41">
        <v>50</v>
      </c>
      <c r="D16" s="109">
        <v>5</v>
      </c>
      <c r="E16" s="37">
        <f t="shared" si="1"/>
        <v>250</v>
      </c>
      <c r="F16" s="110">
        <f t="shared" si="0"/>
        <v>50</v>
      </c>
      <c r="G16" s="39">
        <f>IF(H16="Not Approved",0,IFERROR(IF(SUMIFS($E$6:E16,$H$6:H16,H16)&lt;VLOOKUP(H16,'Funding Categories'!$A$3:$D$20,3),D16*F16,IF(E16-(SUMIFS($E$6:E16,$H$6:H16,H16)-VLOOKUP(H16,'Funding Categories'!$A$3:$D$20,3))&lt;0,0,E16-(SUMIFS($E$6:E16,$H$6:H16,H16)-VLOOKUP(H16,'Funding Categories'!$A$3:$D$20,3)))),""))</f>
        <v>250</v>
      </c>
      <c r="H16" s="23" t="s">
        <v>28</v>
      </c>
      <c r="I16" s="23"/>
    </row>
    <row r="17" spans="1:9" x14ac:dyDescent="0.3">
      <c r="A17" s="23" t="str">
        <f>IF(OR(C17="",D17=""),"",COUNTA($D$6:$D17))</f>
        <v/>
      </c>
      <c r="B17" s="36"/>
      <c r="C17" s="41"/>
      <c r="D17" s="109"/>
      <c r="E17" s="37" t="str">
        <f t="shared" si="1"/>
        <v/>
      </c>
      <c r="F17" s="110" t="str">
        <f t="shared" si="0"/>
        <v/>
      </c>
      <c r="G17" s="39" t="str">
        <f>IF(H17="Not Approved",0,IFERROR(IF(SUMIFS($E$6:E17,$H$6:H17,H17)&lt;VLOOKUP(H17,'Funding Categories'!$A$3:$D$20,3),D17*F17,IF(E17-(SUMIFS($E$6:E17,$H$6:H17,H17)-VLOOKUP(H17,'Funding Categories'!$A$3:$D$20,3))&lt;0,0,E17-(SUMIFS($E$6:E17,$H$6:H17,H17)-VLOOKUP(H17,'Funding Categories'!$A$3:$D$20,3)))),""))</f>
        <v/>
      </c>
      <c r="H17" s="23"/>
      <c r="I17" s="23"/>
    </row>
    <row r="18" spans="1:9" x14ac:dyDescent="0.3">
      <c r="A18" s="23" t="str">
        <f>IF(OR(C18="",D18=""),"",COUNTA($D$6:$D18))</f>
        <v/>
      </c>
      <c r="B18" s="36" t="s">
        <v>752</v>
      </c>
      <c r="C18" s="41"/>
      <c r="D18" s="109"/>
      <c r="E18" s="37" t="str">
        <f t="shared" si="1"/>
        <v/>
      </c>
      <c r="F18" s="110" t="str">
        <f t="shared" si="0"/>
        <v/>
      </c>
      <c r="G18" s="39" t="str">
        <f>IF(H18="Not Approved",0,IFERROR(IF(SUMIFS($E$6:E18,$H$6:H18,H18)&lt;VLOOKUP(H18,'Funding Categories'!$A$3:$D$20,3),D18*F18,IF(E18-(SUMIFS($E$6:E18,$H$6:H18,H18)-VLOOKUP(H18,'Funding Categories'!$A$3:$D$20,3))&lt;0,0,E18-(SUMIFS($E$6:E18,$H$6:H18,H18)-VLOOKUP(H18,'Funding Categories'!$A$3:$D$20,3)))),""))</f>
        <v/>
      </c>
      <c r="H18" s="23"/>
      <c r="I18" s="23"/>
    </row>
    <row r="19" spans="1:9" x14ac:dyDescent="0.3">
      <c r="A19" s="23">
        <f>IF(OR(C19="",D19=""),"",COUNTA($D$6:$D19))</f>
        <v>7</v>
      </c>
      <c r="B19" s="36" t="s">
        <v>753</v>
      </c>
      <c r="C19" s="41">
        <v>10</v>
      </c>
      <c r="D19" s="109">
        <v>20</v>
      </c>
      <c r="E19" s="37">
        <f t="shared" si="1"/>
        <v>200</v>
      </c>
      <c r="F19" s="110">
        <f t="shared" si="0"/>
        <v>10</v>
      </c>
      <c r="G19" s="39">
        <f>IF(H19="Not Approved",0,IFERROR(IF(SUMIFS($E$6:E19,$H$6:H19,H19)&lt;VLOOKUP(H19,'Funding Categories'!$A$3:$D$20,3),D19*F19,IF(E19-(SUMIFS($E$6:E19,$H$6:H19,H19)-VLOOKUP(H19,'Funding Categories'!$A$3:$D$20,3))&lt;0,0,E19-(SUMIFS($E$6:E19,$H$6:H19,H19)-VLOOKUP(H19,'Funding Categories'!$A$3:$D$20,3)))),""))</f>
        <v>200</v>
      </c>
      <c r="H19" s="23" t="s">
        <v>39</v>
      </c>
      <c r="I19" s="23"/>
    </row>
    <row r="20" spans="1:9" x14ac:dyDescent="0.3">
      <c r="A20" s="23">
        <f>IF(OR(C20="",D20=""),"",COUNTA($D$6:$D20))</f>
        <v>8</v>
      </c>
      <c r="B20" s="36" t="s">
        <v>754</v>
      </c>
      <c r="C20" s="41">
        <v>30</v>
      </c>
      <c r="D20" s="109">
        <v>2</v>
      </c>
      <c r="E20" s="37">
        <f t="shared" si="1"/>
        <v>60</v>
      </c>
      <c r="F20" s="110">
        <f t="shared" si="0"/>
        <v>30</v>
      </c>
      <c r="G20" s="39">
        <f>IF(H20="Not Approved",0,IFERROR(IF(SUMIFS($E$6:E20,$H$6:H20,H20)&lt;VLOOKUP(H20,'Funding Categories'!$A$3:$D$20,3),D20*F20,IF(E20-(SUMIFS($E$6:E20,$H$6:H20,H20)-VLOOKUP(H20,'Funding Categories'!$A$3:$D$20,3))&lt;0,0,E20-(SUMIFS($E$6:E20,$H$6:H20,H20)-VLOOKUP(H20,'Funding Categories'!$A$3:$D$20,3)))),""))</f>
        <v>60</v>
      </c>
      <c r="H20" s="23" t="s">
        <v>39</v>
      </c>
      <c r="I20" s="23"/>
    </row>
    <row r="21" spans="1:9" x14ac:dyDescent="0.3">
      <c r="A21" s="23">
        <f>IF(OR(C21="",D21=""),"",COUNTA($D$6:$D21))</f>
        <v>9</v>
      </c>
      <c r="B21" s="36" t="s">
        <v>755</v>
      </c>
      <c r="C21" s="41">
        <v>25</v>
      </c>
      <c r="D21" s="109">
        <v>10</v>
      </c>
      <c r="E21" s="37">
        <f t="shared" si="1"/>
        <v>250</v>
      </c>
      <c r="F21" s="110">
        <f t="shared" si="0"/>
        <v>25</v>
      </c>
      <c r="G21" s="39">
        <f>IF(H21="Not Approved",0,IFERROR(IF(SUMIFS($E$6:E21,$H$6:H21,H21)&lt;VLOOKUP(H21,'Funding Categories'!$A$3:$D$20,3),D21*F21,IF(E21-(SUMIFS($E$6:E21,$H$6:H21,H21)-VLOOKUP(H21,'Funding Categories'!$A$3:$D$20,3))&lt;0,0,E21-(SUMIFS($E$6:E21,$H$6:H21,H21)-VLOOKUP(H21,'Funding Categories'!$A$3:$D$20,3)))),""))</f>
        <v>250</v>
      </c>
      <c r="H21" s="23" t="s">
        <v>39</v>
      </c>
      <c r="I21" s="23"/>
    </row>
    <row r="22" spans="1:9" x14ac:dyDescent="0.3">
      <c r="A22" s="23" t="str">
        <f>IF(OR(C22="",D22=""),"",COUNTA($D$6:$D22))</f>
        <v/>
      </c>
      <c r="B22" s="36"/>
      <c r="C22" s="41"/>
      <c r="D22" s="109"/>
      <c r="E22" s="37" t="str">
        <f t="shared" si="1"/>
        <v/>
      </c>
      <c r="F22" s="110" t="str">
        <f t="shared" si="0"/>
        <v/>
      </c>
      <c r="G22" s="39" t="str">
        <f>IF(H22="Not Approved",0,IFERROR(IF(SUMIFS($E$6:E22,$H$6:H22,H22)&lt;VLOOKUP(H22,'Funding Categories'!$A$3:$D$20,3),D22*F22,IF(E22-(SUMIFS($E$6:E22,$H$6:H22,H22)-VLOOKUP(H22,'Funding Categories'!$A$3:$D$20,3))&lt;0,0,E22-(SUMIFS($E$6:E22,$H$6:H22,H22)-VLOOKUP(H22,'Funding Categories'!$A$3:$D$20,3)))),""))</f>
        <v/>
      </c>
      <c r="H22" s="23"/>
      <c r="I22" s="23"/>
    </row>
    <row r="23" spans="1:9" x14ac:dyDescent="0.3">
      <c r="A23" s="23" t="str">
        <f>IF(OR(C23="",D23=""),"",COUNTA($D$6:$D23))</f>
        <v/>
      </c>
      <c r="B23" s="36"/>
      <c r="C23" s="41"/>
      <c r="D23" s="109"/>
      <c r="E23" s="37" t="str">
        <f t="shared" si="1"/>
        <v/>
      </c>
      <c r="F23" s="110" t="str">
        <f t="shared" si="0"/>
        <v/>
      </c>
      <c r="G23" s="39" t="str">
        <f>IF(H23="Not Approved",0,IFERROR(IF(SUMIFS($E$6:E23,$H$6:H23,H23)&lt;VLOOKUP(H23,'Funding Categories'!$A$3:$D$20,3),D23*F23,IF(E23-(SUMIFS($E$6:E23,$H$6:H23,H23)-VLOOKUP(H23,'Funding Categories'!$A$3:$D$20,3))&lt;0,0,E23-(SUMIFS($E$6:E23,$H$6:H23,H23)-VLOOKUP(H23,'Funding Categories'!$A$3:$D$20,3)))),""))</f>
        <v/>
      </c>
      <c r="H23" s="23"/>
      <c r="I23" s="23"/>
    </row>
    <row r="24" spans="1:9" x14ac:dyDescent="0.3">
      <c r="A24" s="23" t="str">
        <f>IF(OR(C24="",D24=""),"",COUNTA($D$6:$D24))</f>
        <v/>
      </c>
      <c r="B24" s="36"/>
      <c r="C24" s="41"/>
      <c r="D24" s="109"/>
      <c r="E24" s="37" t="str">
        <f t="shared" si="1"/>
        <v/>
      </c>
      <c r="F24" s="110" t="str">
        <f t="shared" si="0"/>
        <v/>
      </c>
      <c r="G24" s="39" t="str">
        <f>IF(H24="Not Approved",0,IFERROR(IF(SUMIFS($E$6:E24,$H$6:H24,H24)&lt;VLOOKUP(H24,'Funding Categories'!$A$3:$D$20,3),D24*F24,IF(E24-(SUMIFS($E$6:E24,$H$6:H24,H24)-VLOOKUP(H24,'Funding Categories'!$A$3:$D$20,3))&lt;0,0,E24-(SUMIFS($E$6:E24,$H$6:H24,H24)-VLOOKUP(H24,'Funding Categories'!$A$3:$D$20,3)))),""))</f>
        <v/>
      </c>
      <c r="H24" s="23"/>
      <c r="I24" s="23"/>
    </row>
    <row r="25" spans="1:9" x14ac:dyDescent="0.3">
      <c r="A25" s="23" t="str">
        <f>IF(OR(C25="",D25=""),"",COUNTA($D$6:$D25))</f>
        <v/>
      </c>
      <c r="B25" s="36"/>
      <c r="C25" s="41"/>
      <c r="D25" s="109"/>
      <c r="E25" s="37" t="str">
        <f t="shared" si="1"/>
        <v/>
      </c>
      <c r="F25" s="110" t="str">
        <f t="shared" si="0"/>
        <v/>
      </c>
      <c r="G25" s="39" t="str">
        <f>IF(H25="Not Approved",0,IFERROR(IF(SUMIFS($E$6:E25,$H$6:H25,H25)&lt;VLOOKUP(H25,'Funding Categories'!$A$3:$D$20,3),D25*F25,IF(E25-(SUMIFS($E$6:E25,$H$6:H25,H25)-VLOOKUP(H25,'Funding Categories'!$A$3:$D$20,3))&lt;0,0,E25-(SUMIFS($E$6:E25,$H$6:H25,H25)-VLOOKUP(H25,'Funding Categories'!$A$3:$D$20,3)))),""))</f>
        <v/>
      </c>
      <c r="H25" s="23"/>
      <c r="I25" s="23"/>
    </row>
    <row r="26" spans="1:9" x14ac:dyDescent="0.3">
      <c r="A26" s="23" t="str">
        <f>IF(OR(C26="",D26=""),"",COUNTA($D$6:$D26))</f>
        <v/>
      </c>
      <c r="B26" s="36"/>
      <c r="C26" s="41"/>
      <c r="D26" s="109"/>
      <c r="E26" s="37" t="str">
        <f t="shared" si="1"/>
        <v/>
      </c>
      <c r="F26" s="110" t="str">
        <f t="shared" si="0"/>
        <v/>
      </c>
      <c r="G26" s="39" t="str">
        <f>IF(H26="Not Approved",0,IFERROR(IF(SUMIFS($E$6:E26,$H$6:H26,H26)&lt;VLOOKUP(H26,'Funding Categories'!$A$3:$D$20,3),D26*F26,IF(E26-(SUMIFS($E$6:E26,$H$6:H26,H26)-VLOOKUP(H26,'Funding Categories'!$A$3:$D$20,3))&lt;0,0,E26-(SUMIFS($E$6:E26,$H$6:H26,H26)-VLOOKUP(H26,'Funding Categories'!$A$3:$D$20,3)))),""))</f>
        <v/>
      </c>
      <c r="H26" s="23"/>
      <c r="I26" s="23"/>
    </row>
    <row r="27" spans="1:9" x14ac:dyDescent="0.3">
      <c r="A27" s="23" t="str">
        <f>IF(OR(C27="",D27=""),"",COUNTA($D$6:$D27))</f>
        <v/>
      </c>
      <c r="B27" s="36"/>
      <c r="C27" s="41"/>
      <c r="D27" s="109"/>
      <c r="E27" s="37" t="str">
        <f t="shared" si="1"/>
        <v/>
      </c>
      <c r="F27" s="110" t="str">
        <f t="shared" si="0"/>
        <v/>
      </c>
      <c r="G27" s="39" t="str">
        <f>IF(H27="Not Approved",0,IFERROR(IF(SUMIFS($E$6:E27,$H$6:H27,H27)&lt;VLOOKUP(H27,'Funding Categories'!$A$3:$D$20,3),D27*F27,IF(E27-(SUMIFS($E$6:E27,$H$6:H27,H27)-VLOOKUP(H27,'Funding Categories'!$A$3:$D$20,3))&lt;0,0,E27-(SUMIFS($E$6:E27,$H$6:H27,H27)-VLOOKUP(H27,'Funding Categories'!$A$3:$D$20,3)))),""))</f>
        <v/>
      </c>
      <c r="H27" s="23"/>
      <c r="I27" s="23"/>
    </row>
    <row r="28" spans="1:9" x14ac:dyDescent="0.3">
      <c r="A28" s="23" t="str">
        <f>IF(OR(C28="",D28=""),"",COUNTA($D$6:$D28))</f>
        <v/>
      </c>
      <c r="B28" s="36"/>
      <c r="C28" s="41"/>
      <c r="D28" s="109"/>
      <c r="E28" s="37" t="str">
        <f t="shared" si="1"/>
        <v/>
      </c>
      <c r="F28" s="110" t="str">
        <f t="shared" si="0"/>
        <v/>
      </c>
      <c r="G28" s="39" t="str">
        <f>IF(H28="Not Approved",0,IFERROR(IF(SUMIFS($E$6:E28,$H$6:H28,H28)&lt;VLOOKUP(H28,'Funding Categories'!$A$3:$D$20,3),D28*F28,IF(E28-(SUMIFS($E$6:E28,$H$6:H28,H28)-VLOOKUP(H28,'Funding Categories'!$A$3:$D$20,3))&lt;0,0,E28-(SUMIFS($E$6:E28,$H$6:H28,H28)-VLOOKUP(H28,'Funding Categories'!$A$3:$D$20,3)))),""))</f>
        <v/>
      </c>
      <c r="H28" s="23"/>
      <c r="I28" s="23"/>
    </row>
    <row r="29" spans="1:9" x14ac:dyDescent="0.3">
      <c r="A29" s="23" t="str">
        <f>IF(OR(C29="",D29=""),"",COUNTA($D$6:$D29))</f>
        <v/>
      </c>
      <c r="B29" s="36"/>
      <c r="C29" s="41"/>
      <c r="D29" s="109"/>
      <c r="E29" s="37" t="str">
        <f t="shared" si="1"/>
        <v/>
      </c>
      <c r="F29" s="110" t="str">
        <f t="shared" si="0"/>
        <v/>
      </c>
      <c r="G29" s="39" t="str">
        <f>IF(H29="Not Approved",0,IFERROR(IF(SUMIFS($E$6:E29,$H$6:H29,H29)&lt;VLOOKUP(H29,'Funding Categories'!$A$3:$D$20,3),D29*F29,IF(E29-(SUMIFS($E$6:E29,$H$6:H29,H29)-VLOOKUP(H29,'Funding Categories'!$A$3:$D$20,3))&lt;0,0,E29-(SUMIFS($E$6:E29,$H$6:H29,H29)-VLOOKUP(H29,'Funding Categories'!$A$3:$D$20,3)))),""))</f>
        <v/>
      </c>
      <c r="H29" s="23"/>
      <c r="I29" s="23"/>
    </row>
    <row r="30" spans="1:9" x14ac:dyDescent="0.3">
      <c r="A30" s="23" t="str">
        <f>IF(OR(C30="",D30=""),"",COUNTA($D$6:$D30))</f>
        <v/>
      </c>
      <c r="B30" s="36"/>
      <c r="C30" s="41"/>
      <c r="D30" s="109"/>
      <c r="E30" s="37" t="str">
        <f t="shared" si="1"/>
        <v/>
      </c>
      <c r="F30" s="110" t="str">
        <f t="shared" si="0"/>
        <v/>
      </c>
      <c r="G30" s="39" t="str">
        <f>IF(H30="Not Approved",0,IFERROR(IF(SUMIFS($E$6:E30,$H$6:H30,H30)&lt;VLOOKUP(H30,'Funding Categories'!$A$3:$D$20,3),D30*F30,IF(E30-(SUMIFS($E$6:E30,$H$6:H30,H30)-VLOOKUP(H30,'Funding Categories'!$A$3:$D$20,3))&lt;0,0,E30-(SUMIFS($E$6:E30,$H$6:H30,H30)-VLOOKUP(H30,'Funding Categories'!$A$3:$D$20,3)))),""))</f>
        <v/>
      </c>
      <c r="H30" s="23"/>
      <c r="I30" s="23"/>
    </row>
    <row r="31" spans="1:9" x14ac:dyDescent="0.3">
      <c r="A31" s="23" t="str">
        <f>IF(OR(C31="",D31=""),"",COUNTA($D$6:$D31))</f>
        <v/>
      </c>
      <c r="B31" s="36"/>
      <c r="C31" s="41"/>
      <c r="D31" s="109"/>
      <c r="E31" s="37" t="str">
        <f t="shared" si="1"/>
        <v/>
      </c>
      <c r="F31" s="110" t="str">
        <f t="shared" si="0"/>
        <v/>
      </c>
      <c r="G31" s="39" t="str">
        <f>IF(H31="Not Approved",0,IFERROR(IF(SUMIFS($E$6:E31,$H$6:H31,H31)&lt;VLOOKUP(H31,'Funding Categories'!$A$3:$D$20,3),D31*F31,IF(E31-(SUMIFS($E$6:E31,$H$6:H31,H31)-VLOOKUP(H31,'Funding Categories'!$A$3:$D$20,3))&lt;0,0,E31-(SUMIFS($E$6:E31,$H$6:H31,H31)-VLOOKUP(H31,'Funding Categories'!$A$3:$D$20,3)))),""))</f>
        <v/>
      </c>
      <c r="H31" s="23"/>
      <c r="I31" s="23"/>
    </row>
    <row r="32" spans="1:9" x14ac:dyDescent="0.3">
      <c r="A32" s="23" t="str">
        <f>IF(OR(C32="",D32=""),"",COUNTA($D$6:$D32))</f>
        <v/>
      </c>
      <c r="B32" s="36"/>
      <c r="C32" s="41"/>
      <c r="D32" s="109"/>
      <c r="E32" s="37" t="str">
        <f t="shared" si="1"/>
        <v/>
      </c>
      <c r="F32" s="110" t="str">
        <f t="shared" si="0"/>
        <v/>
      </c>
      <c r="G32" s="39" t="str">
        <f>IF(H32="Not Approved",0,IFERROR(IF(SUMIFS($E$6:E32,$H$6:H32,H32)&lt;VLOOKUP(H32,'Funding Categories'!$A$3:$D$20,3),D32*F32,IF(E32-(SUMIFS($E$6:E32,$H$6:H32,H32)-VLOOKUP(H32,'Funding Categories'!$A$3:$D$20,3))&lt;0,0,E32-(SUMIFS($E$6:E32,$H$6:H32,H32)-VLOOKUP(H32,'Funding Categories'!$A$3:$D$20,3)))),""))</f>
        <v/>
      </c>
      <c r="H32" s="23"/>
      <c r="I32" s="23"/>
    </row>
    <row r="33" spans="1:9" x14ac:dyDescent="0.3">
      <c r="A33" s="23" t="str">
        <f>IF(OR(C33="",D33=""),"",COUNTA($D$6:$D33))</f>
        <v/>
      </c>
      <c r="B33" s="36"/>
      <c r="C33" s="41"/>
      <c r="D33" s="109"/>
      <c r="E33" s="37" t="str">
        <f t="shared" si="1"/>
        <v/>
      </c>
      <c r="F33" s="110" t="str">
        <f t="shared" si="0"/>
        <v/>
      </c>
      <c r="G33" s="39" t="str">
        <f>IF(H33="Not Approved",0,IFERROR(IF(SUMIFS($E$6:E33,$H$6:H33,H33)&lt;VLOOKUP(H33,'Funding Categories'!$A$3:$D$20,3),D33*F33,IF(E33-(SUMIFS($E$6:E33,$H$6:H33,H33)-VLOOKUP(H33,'Funding Categories'!$A$3:$D$20,3))&lt;0,0,E33-(SUMIFS($E$6:E33,$H$6:H33,H33)-VLOOKUP(H33,'Funding Categories'!$A$3:$D$20,3)))),""))</f>
        <v/>
      </c>
      <c r="H33" s="23"/>
      <c r="I33" s="23"/>
    </row>
    <row r="34" spans="1:9" x14ac:dyDescent="0.3">
      <c r="A34" s="23" t="str">
        <f>IF(OR(C34="",D34=""),"",COUNTA($D$6:$D34))</f>
        <v/>
      </c>
      <c r="B34" s="36"/>
      <c r="C34" s="41"/>
      <c r="D34" s="109"/>
      <c r="E34" s="37" t="str">
        <f t="shared" si="1"/>
        <v/>
      </c>
      <c r="F34" s="110" t="str">
        <f t="shared" si="0"/>
        <v/>
      </c>
      <c r="G34" s="39" t="str">
        <f>IF(H34="Not Approved",0,IFERROR(IF(SUMIFS($E$6:E34,$H$6:H34,H34)&lt;VLOOKUP(H34,'Funding Categories'!$A$3:$D$20,3),D34*F34,IF(E34-(SUMIFS($E$6:E34,$H$6:H34,H34)-VLOOKUP(H34,'Funding Categories'!$A$3:$D$20,3))&lt;0,0,E34-(SUMIFS($E$6:E34,$H$6:H34,H34)-VLOOKUP(H34,'Funding Categories'!$A$3:$D$20,3)))),""))</f>
        <v/>
      </c>
      <c r="H34" s="23"/>
      <c r="I34" s="23"/>
    </row>
    <row r="35" spans="1:9" x14ac:dyDescent="0.3">
      <c r="A35" s="23" t="str">
        <f>IF(OR(C35="",D35=""),"",COUNTA($D$6:$D35))</f>
        <v/>
      </c>
      <c r="B35" s="36"/>
      <c r="C35" s="41"/>
      <c r="D35" s="109"/>
      <c r="E35" s="37" t="str">
        <f t="shared" si="1"/>
        <v/>
      </c>
      <c r="F35" s="110" t="str">
        <f t="shared" si="0"/>
        <v/>
      </c>
      <c r="G35" s="39" t="str">
        <f>IF(H35="Not Approved",0,IFERROR(IF(SUMIFS($E$6:E35,$H$6:H35,H35)&lt;VLOOKUP(H35,'Funding Categories'!$A$3:$D$20,3),D35*F35,IF(E35-(SUMIFS($E$6:E35,$H$6:H35,H35)-VLOOKUP(H35,'Funding Categories'!$A$3:$D$20,3))&lt;0,0,E35-(SUMIFS($E$6:E35,$H$6:H35,H35)-VLOOKUP(H35,'Funding Categories'!$A$3:$D$20,3)))),""))</f>
        <v/>
      </c>
      <c r="H35" s="23"/>
      <c r="I35" s="23"/>
    </row>
    <row r="36" spans="1:9" x14ac:dyDescent="0.3">
      <c r="A36" s="23" t="str">
        <f>IF(OR(C36="",D36=""),"",COUNTA($D$6:$D36))</f>
        <v/>
      </c>
      <c r="B36" s="36"/>
      <c r="C36" s="41"/>
      <c r="D36" s="109"/>
      <c r="E36" s="37" t="str">
        <f t="shared" si="1"/>
        <v/>
      </c>
      <c r="F36" s="110" t="str">
        <f t="shared" si="0"/>
        <v/>
      </c>
      <c r="G36" s="39" t="str">
        <f>IF(H36="Not Approved",0,IFERROR(IF(SUMIFS($E$6:E36,$H$6:H36,H36)&lt;VLOOKUP(H36,'Funding Categories'!$A$3:$D$20,3),D36*F36,IF(E36-(SUMIFS($E$6:E36,$H$6:H36,H36)-VLOOKUP(H36,'Funding Categories'!$A$3:$D$20,3))&lt;0,0,E36-(SUMIFS($E$6:E36,$H$6:H36,H36)-VLOOKUP(H36,'Funding Categories'!$A$3:$D$20,3)))),""))</f>
        <v/>
      </c>
      <c r="H36" s="23"/>
      <c r="I36" s="23"/>
    </row>
    <row r="37" spans="1:9" x14ac:dyDescent="0.3">
      <c r="A37" s="23" t="str">
        <f>IF(OR(C37="",D37=""),"",COUNTA($D$6:$D37))</f>
        <v/>
      </c>
      <c r="B37" s="36"/>
      <c r="C37" s="41"/>
      <c r="D37" s="109"/>
      <c r="E37" s="37" t="str">
        <f t="shared" si="1"/>
        <v/>
      </c>
      <c r="F37" s="110" t="str">
        <f t="shared" si="0"/>
        <v/>
      </c>
      <c r="G37" s="39" t="str">
        <f>IF(H37="Not Approved",0,IFERROR(IF(SUMIFS($E$6:E37,$H$6:H37,H37)&lt;VLOOKUP(H37,'Funding Categories'!$A$3:$D$20,3),D37*F37,IF(E37-(SUMIFS($E$6:E37,$H$6:H37,H37)-VLOOKUP(H37,'Funding Categories'!$A$3:$D$20,3))&lt;0,0,E37-(SUMIFS($E$6:E37,$H$6:H37,H37)-VLOOKUP(H37,'Funding Categories'!$A$3:$D$20,3)))),""))</f>
        <v/>
      </c>
      <c r="H37" s="23"/>
      <c r="I37" s="23"/>
    </row>
    <row r="38" spans="1:9" x14ac:dyDescent="0.3">
      <c r="A38" s="23" t="str">
        <f>IF(OR(C38="",D38=""),"",COUNTA($D$6:$D38))</f>
        <v/>
      </c>
      <c r="B38" s="36"/>
      <c r="C38" s="41"/>
      <c r="D38" s="109"/>
      <c r="E38" s="37" t="str">
        <f t="shared" si="1"/>
        <v/>
      </c>
      <c r="F38" s="110" t="str">
        <f t="shared" ref="F38:F69" si="2">IF(H38="","",IF(H38="Not Approved",0,C38))</f>
        <v/>
      </c>
      <c r="G38" s="39" t="str">
        <f>IF(H38="Not Approved",0,IFERROR(IF(SUMIFS($E$6:E38,$H$6:H38,H38)&lt;VLOOKUP(H38,'Funding Categories'!$A$3:$D$20,3),D38*F38,IF(E38-(SUMIFS($E$6:E38,$H$6:H38,H38)-VLOOKUP(H38,'Funding Categories'!$A$3:$D$20,3))&lt;0,0,E38-(SUMIFS($E$6:E38,$H$6:H38,H38)-VLOOKUP(H38,'Funding Categories'!$A$3:$D$20,3)))),""))</f>
        <v/>
      </c>
      <c r="H38" s="23"/>
      <c r="I38" s="23"/>
    </row>
    <row r="39" spans="1:9" x14ac:dyDescent="0.3">
      <c r="A39" s="23" t="str">
        <f>IF(OR(C39="",D39=""),"",COUNTA($D$6:$D39))</f>
        <v/>
      </c>
      <c r="B39" s="36"/>
      <c r="C39" s="41"/>
      <c r="D39" s="109"/>
      <c r="E39" s="37" t="str">
        <f t="shared" si="1"/>
        <v/>
      </c>
      <c r="F39" s="110" t="str">
        <f t="shared" si="2"/>
        <v/>
      </c>
      <c r="G39" s="39" t="str">
        <f>IF(H39="Not Approved",0,IFERROR(IF(SUMIFS($E$6:E39,$H$6:H39,H39)&lt;VLOOKUP(H39,'Funding Categories'!$A$3:$D$20,3),D39*F39,IF(E39-(SUMIFS($E$6:E39,$H$6:H39,H39)-VLOOKUP(H39,'Funding Categories'!$A$3:$D$20,3))&lt;0,0,E39-(SUMIFS($E$6:E39,$H$6:H39,H39)-VLOOKUP(H39,'Funding Categories'!$A$3:$D$20,3)))),""))</f>
        <v/>
      </c>
      <c r="H39" s="23"/>
      <c r="I39" s="23"/>
    </row>
    <row r="40" spans="1:9" x14ac:dyDescent="0.3">
      <c r="A40" s="23" t="str">
        <f>IF(OR(C40="",D40=""),"",COUNTA($D$6:$D40))</f>
        <v/>
      </c>
      <c r="B40" s="36"/>
      <c r="C40" s="41"/>
      <c r="D40" s="109"/>
      <c r="E40" s="37" t="str">
        <f t="shared" si="1"/>
        <v/>
      </c>
      <c r="F40" s="110" t="str">
        <f t="shared" si="2"/>
        <v/>
      </c>
      <c r="G40" s="39" t="str">
        <f>IF(H40="Not Approved",0,IFERROR(IF(SUMIFS($E$6:E40,$H$6:H40,H40)&lt;VLOOKUP(H40,'Funding Categories'!$A$3:$D$20,3),D40*F40,IF(E40-(SUMIFS($E$6:E40,$H$6:H40,H40)-VLOOKUP(H40,'Funding Categories'!$A$3:$D$20,3))&lt;0,0,E40-(SUMIFS($E$6:E40,$H$6:H40,H40)-VLOOKUP(H40,'Funding Categories'!$A$3:$D$20,3)))),""))</f>
        <v/>
      </c>
      <c r="H40" s="23"/>
      <c r="I40" s="23"/>
    </row>
    <row r="41" spans="1:9" x14ac:dyDescent="0.3">
      <c r="A41" s="23" t="str">
        <f>IF(OR(C41="",D41=""),"",COUNTA($D$6:$D41))</f>
        <v/>
      </c>
      <c r="B41" s="36"/>
      <c r="C41" s="41"/>
      <c r="D41" s="109"/>
      <c r="E41" s="37" t="str">
        <f t="shared" si="1"/>
        <v/>
      </c>
      <c r="F41" s="110" t="str">
        <f t="shared" si="2"/>
        <v/>
      </c>
      <c r="G41" s="39" t="str">
        <f>IF(H41="Not Approved",0,IFERROR(IF(SUMIFS($E$6:E41,$H$6:H41,H41)&lt;VLOOKUP(H41,'Funding Categories'!$A$3:$D$20,3),D41*F41,IF(E41-(SUMIFS($E$6:E41,$H$6:H41,H41)-VLOOKUP(H41,'Funding Categories'!$A$3:$D$20,3))&lt;0,0,E41-(SUMIFS($E$6:E41,$H$6:H41,H41)-VLOOKUP(H41,'Funding Categories'!$A$3:$D$20,3)))),""))</f>
        <v/>
      </c>
      <c r="H41" s="23"/>
      <c r="I41" s="23"/>
    </row>
    <row r="42" spans="1:9" x14ac:dyDescent="0.3">
      <c r="A42" s="23" t="str">
        <f>IF(OR(C42="",D42=""),"",COUNTA($D$6:$D42))</f>
        <v/>
      </c>
      <c r="B42" s="36"/>
      <c r="C42" s="41"/>
      <c r="D42" s="109"/>
      <c r="E42" s="37" t="str">
        <f t="shared" si="1"/>
        <v/>
      </c>
      <c r="F42" s="110" t="str">
        <f t="shared" si="2"/>
        <v/>
      </c>
      <c r="G42" s="39" t="str">
        <f>IF(H42="Not Approved",0,IFERROR(IF(SUMIFS($E$6:E42,$H$6:H42,H42)&lt;VLOOKUP(H42,'Funding Categories'!$A$3:$D$20,3),D42*F42,IF(E42-(SUMIFS($E$6:E42,$H$6:H42,H42)-VLOOKUP(H42,'Funding Categories'!$A$3:$D$20,3))&lt;0,0,E42-(SUMIFS($E$6:E42,$H$6:H42,H42)-VLOOKUP(H42,'Funding Categories'!$A$3:$D$20,3)))),""))</f>
        <v/>
      </c>
      <c r="H42" s="23"/>
      <c r="I42" s="23"/>
    </row>
    <row r="43" spans="1:9" x14ac:dyDescent="0.3">
      <c r="A43" s="23" t="str">
        <f>IF(OR(C43="",D43=""),"",COUNTA($D$6:$D43))</f>
        <v/>
      </c>
      <c r="B43" s="36"/>
      <c r="C43" s="41"/>
      <c r="D43" s="109"/>
      <c r="E43" s="37" t="str">
        <f t="shared" si="1"/>
        <v/>
      </c>
      <c r="F43" s="110" t="str">
        <f t="shared" si="2"/>
        <v/>
      </c>
      <c r="G43" s="39" t="str">
        <f>IF(H43="Not Approved",0,IFERROR(IF(SUMIFS($E$6:E43,$H$6:H43,H43)&lt;VLOOKUP(H43,'Funding Categories'!$A$3:$D$20,3),D43*F43,IF(E43-(SUMIFS($E$6:E43,$H$6:H43,H43)-VLOOKUP(H43,'Funding Categories'!$A$3:$D$20,3))&lt;0,0,E43-(SUMIFS($E$6:E43,$H$6:H43,H43)-VLOOKUP(H43,'Funding Categories'!$A$3:$D$20,3)))),""))</f>
        <v/>
      </c>
      <c r="H43" s="23"/>
      <c r="I43" s="23"/>
    </row>
    <row r="44" spans="1:9" x14ac:dyDescent="0.3">
      <c r="A44" s="23" t="str">
        <f>IF(OR(C44="",D44=""),"",COUNTA($D$6:$D44))</f>
        <v/>
      </c>
      <c r="B44" s="36"/>
      <c r="C44" s="41"/>
      <c r="D44" s="109"/>
      <c r="E44" s="37" t="str">
        <f t="shared" si="1"/>
        <v/>
      </c>
      <c r="F44" s="110" t="str">
        <f t="shared" si="2"/>
        <v/>
      </c>
      <c r="G44" s="39" t="str">
        <f>IF(H44="Not Approved",0,IFERROR(IF(SUMIFS($E$6:E44,$H$6:H44,H44)&lt;VLOOKUP(H44,'Funding Categories'!$A$3:$D$20,3),D44*F44,IF(E44-(SUMIFS($E$6:E44,$H$6:H44,H44)-VLOOKUP(H44,'Funding Categories'!$A$3:$D$20,3))&lt;0,0,E44-(SUMIFS($E$6:E44,$H$6:H44,H44)-VLOOKUP(H44,'Funding Categories'!$A$3:$D$20,3)))),""))</f>
        <v/>
      </c>
      <c r="H44" s="23"/>
      <c r="I44" s="23"/>
    </row>
    <row r="45" spans="1:9" x14ac:dyDescent="0.3">
      <c r="A45" s="23" t="str">
        <f>IF(OR(C45="",D45=""),"",COUNTA($D$6:$D45))</f>
        <v/>
      </c>
      <c r="B45" s="36"/>
      <c r="C45" s="41"/>
      <c r="D45" s="109"/>
      <c r="E45" s="37" t="str">
        <f t="shared" si="1"/>
        <v/>
      </c>
      <c r="F45" s="110" t="str">
        <f t="shared" si="2"/>
        <v/>
      </c>
      <c r="G45" s="39" t="str">
        <f>IF(H45="Not Approved",0,IFERROR(IF(SUMIFS($E$6:E45,$H$6:H45,H45)&lt;VLOOKUP(H45,'Funding Categories'!$A$3:$D$20,3),D45*F45,IF(E45-(SUMIFS($E$6:E45,$H$6:H45,H45)-VLOOKUP(H45,'Funding Categories'!$A$3:$D$20,3))&lt;0,0,E45-(SUMIFS($E$6:E45,$H$6:H45,H45)-VLOOKUP(H45,'Funding Categories'!$A$3:$D$20,3)))),""))</f>
        <v/>
      </c>
      <c r="H45" s="23"/>
      <c r="I45" s="23"/>
    </row>
    <row r="46" spans="1:9" x14ac:dyDescent="0.3">
      <c r="A46" s="23" t="str">
        <f>IF(OR(C46="",D46=""),"",COUNTA($D$6:$D46))</f>
        <v/>
      </c>
      <c r="B46" s="36"/>
      <c r="C46" s="41"/>
      <c r="D46" s="109"/>
      <c r="E46" s="37" t="str">
        <f t="shared" si="1"/>
        <v/>
      </c>
      <c r="F46" s="110" t="str">
        <f t="shared" si="2"/>
        <v/>
      </c>
      <c r="G46" s="39" t="str">
        <f>IF(H46="Not Approved",0,IFERROR(IF(SUMIFS($E$6:E46,$H$6:H46,H46)&lt;VLOOKUP(H46,'Funding Categories'!$A$3:$D$20,3),D46*F46,IF(E46-(SUMIFS($E$6:E46,$H$6:H46,H46)-VLOOKUP(H46,'Funding Categories'!$A$3:$D$20,3))&lt;0,0,E46-(SUMIFS($E$6:E46,$H$6:H46,H46)-VLOOKUP(H46,'Funding Categories'!$A$3:$D$20,3)))),""))</f>
        <v/>
      </c>
      <c r="H46" s="23"/>
      <c r="I46" s="23"/>
    </row>
    <row r="47" spans="1:9" x14ac:dyDescent="0.3">
      <c r="A47" s="23" t="str">
        <f>IF(OR(C47="",D47=""),"",COUNTA($D$6:$D47))</f>
        <v/>
      </c>
      <c r="B47" s="36"/>
      <c r="C47" s="41"/>
      <c r="D47" s="109"/>
      <c r="E47" s="37" t="str">
        <f t="shared" si="1"/>
        <v/>
      </c>
      <c r="F47" s="110" t="str">
        <f t="shared" si="2"/>
        <v/>
      </c>
      <c r="G47" s="39" t="str">
        <f>IF(H47="Not Approved",0,IFERROR(IF(SUMIFS($E$6:E47,$H$6:H47,H47)&lt;VLOOKUP(H47,'Funding Categories'!$A$3:$D$20,3),D47*F47,IF(E47-(SUMIFS($E$6:E47,$H$6:H47,H47)-VLOOKUP(H47,'Funding Categories'!$A$3:$D$20,3))&lt;0,0,E47-(SUMIFS($E$6:E47,$H$6:H47,H47)-VLOOKUP(H47,'Funding Categories'!$A$3:$D$20,3)))),""))</f>
        <v/>
      </c>
      <c r="H47" s="23"/>
      <c r="I47" s="23"/>
    </row>
    <row r="48" spans="1:9" x14ac:dyDescent="0.3">
      <c r="A48" s="23" t="str">
        <f>IF(OR(C48="",D48=""),"",COUNTA($D$6:$D48))</f>
        <v/>
      </c>
      <c r="B48" s="36"/>
      <c r="C48" s="41"/>
      <c r="D48" s="109"/>
      <c r="E48" s="37" t="str">
        <f t="shared" si="1"/>
        <v/>
      </c>
      <c r="F48" s="110" t="str">
        <f t="shared" si="2"/>
        <v/>
      </c>
      <c r="G48" s="39" t="str">
        <f>IF(H48="Not Approved",0,IFERROR(IF(SUMIFS($E$6:E48,$H$6:H48,H48)&lt;VLOOKUP(H48,'Funding Categories'!$A$3:$D$20,3),D48*F48,IF(E48-(SUMIFS($E$6:E48,$H$6:H48,H48)-VLOOKUP(H48,'Funding Categories'!$A$3:$D$20,3))&lt;0,0,E48-(SUMIFS($E$6:E48,$H$6:H48,H48)-VLOOKUP(H48,'Funding Categories'!$A$3:$D$20,3)))),""))</f>
        <v/>
      </c>
      <c r="H48" s="23"/>
      <c r="I48" s="23"/>
    </row>
    <row r="49" spans="1:9" x14ac:dyDescent="0.3">
      <c r="A49" s="23" t="str">
        <f>IF(OR(C49="",D49=""),"",COUNTA($D$6:$D49))</f>
        <v/>
      </c>
      <c r="B49" s="36"/>
      <c r="C49" s="41"/>
      <c r="D49" s="109"/>
      <c r="E49" s="37" t="str">
        <f t="shared" si="1"/>
        <v/>
      </c>
      <c r="F49" s="110" t="str">
        <f t="shared" si="2"/>
        <v/>
      </c>
      <c r="G49" s="39" t="str">
        <f>IF(H49="Not Approved",0,IFERROR(IF(SUMIFS($E$6:E49,$H$6:H49,H49)&lt;VLOOKUP(H49,'Funding Categories'!$A$3:$D$20,3),D49*F49,IF(E49-(SUMIFS($E$6:E49,$H$6:H49,H49)-VLOOKUP(H49,'Funding Categories'!$A$3:$D$20,3))&lt;0,0,E49-(SUMIFS($E$6:E49,$H$6:H49,H49)-VLOOKUP(H49,'Funding Categories'!$A$3:$D$20,3)))),""))</f>
        <v/>
      </c>
      <c r="H49" s="23"/>
      <c r="I49" s="23"/>
    </row>
    <row r="50" spans="1:9" x14ac:dyDescent="0.3">
      <c r="A50" s="23" t="str">
        <f>IF(OR(C50="",D50=""),"",COUNTA($D$6:$D50))</f>
        <v/>
      </c>
      <c r="B50" s="36"/>
      <c r="C50" s="41"/>
      <c r="D50" s="109"/>
      <c r="E50" s="37" t="str">
        <f t="shared" si="1"/>
        <v/>
      </c>
      <c r="F50" s="110" t="str">
        <f t="shared" si="2"/>
        <v/>
      </c>
      <c r="G50" s="39" t="str">
        <f>IF(H50="Not Approved",0,IFERROR(IF(SUMIFS($E$6:E50,$H$6:H50,H50)&lt;VLOOKUP(H50,'Funding Categories'!$A$3:$D$20,3),D50*F50,IF(E50-(SUMIFS($E$6:E50,$H$6:H50,H50)-VLOOKUP(H50,'Funding Categories'!$A$3:$D$20,3))&lt;0,0,E50-(SUMIFS($E$6:E50,$H$6:H50,H50)-VLOOKUP(H50,'Funding Categories'!$A$3:$D$20,3)))),""))</f>
        <v/>
      </c>
      <c r="H50" s="23"/>
      <c r="I50" s="23"/>
    </row>
    <row r="51" spans="1:9" x14ac:dyDescent="0.3">
      <c r="A51" s="23" t="str">
        <f>IF(OR(C51="",D51=""),"",COUNTA($D$6:$D51))</f>
        <v/>
      </c>
      <c r="B51" s="36"/>
      <c r="C51" s="41"/>
      <c r="D51" s="109"/>
      <c r="E51" s="37" t="str">
        <f t="shared" si="1"/>
        <v/>
      </c>
      <c r="F51" s="110" t="str">
        <f t="shared" si="2"/>
        <v/>
      </c>
      <c r="G51" s="39" t="str">
        <f>IF(H51="Not Approved",0,IFERROR(IF(SUMIFS($E$6:E51,$H$6:H51,H51)&lt;VLOOKUP(H51,'Funding Categories'!$A$3:$D$20,3),D51*F51,IF(E51-(SUMIFS($E$6:E51,$H$6:H51,H51)-VLOOKUP(H51,'Funding Categories'!$A$3:$D$20,3))&lt;0,0,E51-(SUMIFS($E$6:E51,$H$6:H51,H51)-VLOOKUP(H51,'Funding Categories'!$A$3:$D$20,3)))),""))</f>
        <v/>
      </c>
      <c r="H51" s="23"/>
      <c r="I51" s="23"/>
    </row>
    <row r="52" spans="1:9" x14ac:dyDescent="0.3">
      <c r="A52" s="23" t="str">
        <f>IF(OR(C52="",D52=""),"",COUNTA($D$6:$D52))</f>
        <v/>
      </c>
      <c r="B52" s="36"/>
      <c r="C52" s="41"/>
      <c r="D52" s="109"/>
      <c r="E52" s="37" t="str">
        <f t="shared" si="1"/>
        <v/>
      </c>
      <c r="F52" s="110" t="str">
        <f t="shared" si="2"/>
        <v/>
      </c>
      <c r="G52" s="39" t="str">
        <f>IF(H52="Not Approved",0,IFERROR(IF(SUMIFS($E$6:E52,$H$6:H52,H52)&lt;VLOOKUP(H52,'Funding Categories'!$A$3:$D$20,3),D52*F52,IF(E52-(SUMIFS($E$6:E52,$H$6:H52,H52)-VLOOKUP(H52,'Funding Categories'!$A$3:$D$20,3))&lt;0,0,E52-(SUMIFS($E$6:E52,$H$6:H52,H52)-VLOOKUP(H52,'Funding Categories'!$A$3:$D$20,3)))),""))</f>
        <v/>
      </c>
      <c r="H52" s="23"/>
      <c r="I52" s="23"/>
    </row>
    <row r="53" spans="1:9" x14ac:dyDescent="0.3">
      <c r="A53" s="23" t="str">
        <f>IF(OR(C53="",D53=""),"",COUNTA($D$6:$D53))</f>
        <v/>
      </c>
      <c r="B53" s="36"/>
      <c r="C53" s="41"/>
      <c r="D53" s="109"/>
      <c r="E53" s="37" t="str">
        <f t="shared" si="1"/>
        <v/>
      </c>
      <c r="F53" s="110" t="str">
        <f t="shared" si="2"/>
        <v/>
      </c>
      <c r="G53" s="39" t="str">
        <f>IF(H53="Not Approved",0,IFERROR(IF(SUMIFS($E$6:E53,$H$6:H53,H53)&lt;VLOOKUP(H53,'Funding Categories'!$A$3:$D$20,3),D53*F53,IF(E53-(SUMIFS($E$6:E53,$H$6:H53,H53)-VLOOKUP(H53,'Funding Categories'!$A$3:$D$20,3))&lt;0,0,E53-(SUMIFS($E$6:E53,$H$6:H53,H53)-VLOOKUP(H53,'Funding Categories'!$A$3:$D$20,3)))),""))</f>
        <v/>
      </c>
      <c r="H53" s="23"/>
      <c r="I53" s="23"/>
    </row>
    <row r="54" spans="1:9" x14ac:dyDescent="0.3">
      <c r="A54" s="23" t="str">
        <f>IF(OR(C54="",D54=""),"",COUNTA($D$6:$D54))</f>
        <v/>
      </c>
      <c r="B54" s="36"/>
      <c r="C54" s="41"/>
      <c r="D54" s="109"/>
      <c r="E54" s="37" t="str">
        <f t="shared" si="1"/>
        <v/>
      </c>
      <c r="F54" s="110" t="str">
        <f t="shared" si="2"/>
        <v/>
      </c>
      <c r="G54" s="39" t="str">
        <f>IF(H54="Not Approved",0,IFERROR(IF(SUMIFS($E$6:E54,$H$6:H54,H54)&lt;VLOOKUP(H54,'Funding Categories'!$A$3:$D$20,3),D54*F54,IF(E54-(SUMIFS($E$6:E54,$H$6:H54,H54)-VLOOKUP(H54,'Funding Categories'!$A$3:$D$20,3))&lt;0,0,E54-(SUMIFS($E$6:E54,$H$6:H54,H54)-VLOOKUP(H54,'Funding Categories'!$A$3:$D$20,3)))),""))</f>
        <v/>
      </c>
      <c r="H54" s="23"/>
      <c r="I54" s="23"/>
    </row>
    <row r="55" spans="1:9" x14ac:dyDescent="0.3">
      <c r="A55" s="23" t="str">
        <f>IF(OR(C55="",D55=""),"",COUNTA($D$6:$D55))</f>
        <v/>
      </c>
      <c r="B55" s="36"/>
      <c r="C55" s="41"/>
      <c r="D55" s="109"/>
      <c r="E55" s="37" t="str">
        <f t="shared" si="1"/>
        <v/>
      </c>
      <c r="F55" s="110" t="str">
        <f t="shared" si="2"/>
        <v/>
      </c>
      <c r="G55" s="39" t="str">
        <f>IF(H55="Not Approved",0,IFERROR(IF(SUMIFS($E$6:E55,$H$6:H55,H55)&lt;VLOOKUP(H55,'Funding Categories'!$A$3:$D$20,3),D55*F55,IF(E55-(SUMIFS($E$6:E55,$H$6:H55,H55)-VLOOKUP(H55,'Funding Categories'!$A$3:$D$20,3))&lt;0,0,E55-(SUMIFS($E$6:E55,$H$6:H55,H55)-VLOOKUP(H55,'Funding Categories'!$A$3:$D$20,3)))),""))</f>
        <v/>
      </c>
      <c r="H55" s="23"/>
      <c r="I55" s="23"/>
    </row>
    <row r="56" spans="1:9" x14ac:dyDescent="0.3">
      <c r="A56" s="23" t="str">
        <f>IF(OR(C56="",D56=""),"",COUNTA($D$6:$D56))</f>
        <v/>
      </c>
      <c r="B56" s="36"/>
      <c r="C56" s="41"/>
      <c r="D56" s="109"/>
      <c r="E56" s="37" t="str">
        <f t="shared" si="1"/>
        <v/>
      </c>
      <c r="F56" s="110" t="str">
        <f t="shared" si="2"/>
        <v/>
      </c>
      <c r="G56" s="39" t="str">
        <f>IF(H56="Not Approved",0,IFERROR(IF(SUMIFS($E$6:E56,$H$6:H56,H56)&lt;VLOOKUP(H56,'Funding Categories'!$A$3:$D$20,3),D56*F56,IF(E56-(SUMIFS($E$6:E56,$H$6:H56,H56)-VLOOKUP(H56,'Funding Categories'!$A$3:$D$20,3))&lt;0,0,E56-(SUMIFS($E$6:E56,$H$6:H56,H56)-VLOOKUP(H56,'Funding Categories'!$A$3:$D$20,3)))),""))</f>
        <v/>
      </c>
      <c r="H56" s="23"/>
      <c r="I56" s="23"/>
    </row>
    <row r="57" spans="1:9" x14ac:dyDescent="0.3">
      <c r="A57" s="23" t="str">
        <f>IF(OR(C57="",D57=""),"",COUNTA($D$6:$D57))</f>
        <v/>
      </c>
      <c r="B57" s="36"/>
      <c r="C57" s="41"/>
      <c r="D57" s="109"/>
      <c r="E57" s="37" t="str">
        <f t="shared" si="1"/>
        <v/>
      </c>
      <c r="F57" s="110" t="str">
        <f t="shared" si="2"/>
        <v/>
      </c>
      <c r="G57" s="39" t="str">
        <f>IF(H57="Not Approved",0,IFERROR(IF(SUMIFS($E$6:E57,$H$6:H57,H57)&lt;VLOOKUP(H57,'Funding Categories'!$A$3:$D$20,3),D57*F57,IF(E57-(SUMIFS($E$6:E57,$H$6:H57,H57)-VLOOKUP(H57,'Funding Categories'!$A$3:$D$20,3))&lt;0,0,E57-(SUMIFS($E$6:E57,$H$6:H57,H57)-VLOOKUP(H57,'Funding Categories'!$A$3:$D$20,3)))),""))</f>
        <v/>
      </c>
      <c r="H57" s="23"/>
      <c r="I57" s="23"/>
    </row>
    <row r="58" spans="1:9" x14ac:dyDescent="0.3">
      <c r="A58" s="23" t="str">
        <f>IF(OR(C58="",D58=""),"",COUNTA($D$6:$D58))</f>
        <v/>
      </c>
      <c r="B58" s="36"/>
      <c r="C58" s="41"/>
      <c r="D58" s="109"/>
      <c r="E58" s="37" t="str">
        <f t="shared" si="1"/>
        <v/>
      </c>
      <c r="F58" s="110" t="str">
        <f t="shared" si="2"/>
        <v/>
      </c>
      <c r="G58" s="39" t="str">
        <f>IF(H58="Not Approved",0,IFERROR(IF(SUMIFS($E$6:E58,$H$6:H58,H58)&lt;VLOOKUP(H58,'Funding Categories'!$A$3:$D$20,3),D58*F58,IF(E58-(SUMIFS($E$6:E58,$H$6:H58,H58)-VLOOKUP(H58,'Funding Categories'!$A$3:$D$20,3))&lt;0,0,E58-(SUMIFS($E$6:E58,$H$6:H58,H58)-VLOOKUP(H58,'Funding Categories'!$A$3:$D$20,3)))),""))</f>
        <v/>
      </c>
      <c r="H58" s="23"/>
      <c r="I58" s="23"/>
    </row>
    <row r="59" spans="1:9" x14ac:dyDescent="0.3">
      <c r="A59" s="23" t="str">
        <f>IF(OR(C59="",D59=""),"",COUNTA($D$6:$D59))</f>
        <v/>
      </c>
      <c r="B59" s="36"/>
      <c r="C59" s="41"/>
      <c r="D59" s="109"/>
      <c r="E59" s="37" t="str">
        <f t="shared" si="1"/>
        <v/>
      </c>
      <c r="F59" s="110" t="str">
        <f t="shared" si="2"/>
        <v/>
      </c>
      <c r="G59" s="39" t="str">
        <f>IF(H59="Not Approved",0,IFERROR(IF(SUMIFS($E$6:E59,$H$6:H59,H59)&lt;VLOOKUP(H59,'Funding Categories'!$A$3:$D$20,3),D59*F59,IF(E59-(SUMIFS($E$6:E59,$H$6:H59,H59)-VLOOKUP(H59,'Funding Categories'!$A$3:$D$20,3))&lt;0,0,E59-(SUMIFS($E$6:E59,$H$6:H59,H59)-VLOOKUP(H59,'Funding Categories'!$A$3:$D$20,3)))),""))</f>
        <v/>
      </c>
      <c r="H59" s="23"/>
      <c r="I59" s="23"/>
    </row>
    <row r="60" spans="1:9" x14ac:dyDescent="0.3">
      <c r="A60" s="23" t="str">
        <f>IF(OR(C60="",D60=""),"",COUNTA($D$6:$D60))</f>
        <v/>
      </c>
      <c r="B60" s="36"/>
      <c r="C60" s="41"/>
      <c r="D60" s="109"/>
      <c r="E60" s="37" t="str">
        <f t="shared" si="1"/>
        <v/>
      </c>
      <c r="F60" s="110" t="str">
        <f t="shared" si="2"/>
        <v/>
      </c>
      <c r="G60" s="39" t="str">
        <f>IF(H60="Not Approved",0,IFERROR(IF(SUMIFS($E$6:E60,$H$6:H60,H60)&lt;VLOOKUP(H60,'Funding Categories'!$A$3:$D$20,3),D60*F60,IF(E60-(SUMIFS($E$6:E60,$H$6:H60,H60)-VLOOKUP(H60,'Funding Categories'!$A$3:$D$20,3))&lt;0,0,E60-(SUMIFS($E$6:E60,$H$6:H60,H60)-VLOOKUP(H60,'Funding Categories'!$A$3:$D$20,3)))),""))</f>
        <v/>
      </c>
      <c r="H60" s="23"/>
      <c r="I60" s="23"/>
    </row>
    <row r="61" spans="1:9" x14ac:dyDescent="0.3">
      <c r="A61" s="23" t="str">
        <f>IF(OR(C61="",D61=""),"",COUNTA($D$6:$D61))</f>
        <v/>
      </c>
      <c r="B61" s="36"/>
      <c r="C61" s="41"/>
      <c r="D61" s="109"/>
      <c r="E61" s="37" t="str">
        <f t="shared" si="1"/>
        <v/>
      </c>
      <c r="F61" s="110" t="str">
        <f t="shared" si="2"/>
        <v/>
      </c>
      <c r="G61" s="39" t="str">
        <f>IF(H61="Not Approved",0,IFERROR(IF(SUMIFS($E$6:E61,$H$6:H61,H61)&lt;VLOOKUP(H61,'Funding Categories'!$A$3:$D$20,3),D61*F61,IF(E61-(SUMIFS($E$6:E61,$H$6:H61,H61)-VLOOKUP(H61,'Funding Categories'!$A$3:$D$20,3))&lt;0,0,E61-(SUMIFS($E$6:E61,$H$6:H61,H61)-VLOOKUP(H61,'Funding Categories'!$A$3:$D$20,3)))),""))</f>
        <v/>
      </c>
      <c r="H61" s="23"/>
      <c r="I61" s="23"/>
    </row>
    <row r="62" spans="1:9" x14ac:dyDescent="0.3">
      <c r="A62" s="23" t="str">
        <f>IF(OR(C62="",D62=""),"",COUNTA($D$6:$D62))</f>
        <v/>
      </c>
      <c r="B62" s="36"/>
      <c r="C62" s="41"/>
      <c r="D62" s="109"/>
      <c r="E62" s="37" t="str">
        <f t="shared" si="1"/>
        <v/>
      </c>
      <c r="F62" s="110" t="str">
        <f t="shared" si="2"/>
        <v/>
      </c>
      <c r="G62" s="39" t="str">
        <f>IF(H62="Not Approved",0,IFERROR(IF(SUMIFS($E$6:E62,$H$6:H62,H62)&lt;VLOOKUP(H62,'Funding Categories'!$A$3:$D$20,3),D62*F62,IF(E62-(SUMIFS($E$6:E62,$H$6:H62,H62)-VLOOKUP(H62,'Funding Categories'!$A$3:$D$20,3))&lt;0,0,E62-(SUMIFS($E$6:E62,$H$6:H62,H62)-VLOOKUP(H62,'Funding Categories'!$A$3:$D$20,3)))),""))</f>
        <v/>
      </c>
      <c r="H62" s="23"/>
      <c r="I62" s="23"/>
    </row>
    <row r="63" spans="1:9" x14ac:dyDescent="0.3">
      <c r="A63" s="23" t="str">
        <f>IF(OR(C63="",D63=""),"",COUNTA($D$6:$D63))</f>
        <v/>
      </c>
      <c r="B63" s="36"/>
      <c r="C63" s="41"/>
      <c r="D63" s="109"/>
      <c r="E63" s="37" t="str">
        <f t="shared" si="1"/>
        <v/>
      </c>
      <c r="F63" s="110" t="str">
        <f t="shared" si="2"/>
        <v/>
      </c>
      <c r="G63" s="39" t="str">
        <f>IF(H63="Not Approved",0,IFERROR(IF(SUMIFS($E$6:E63,$H$6:H63,H63)&lt;VLOOKUP(H63,'Funding Categories'!$A$3:$D$20,3),D63*F63,IF(E63-(SUMIFS($E$6:E63,$H$6:H63,H63)-VLOOKUP(H63,'Funding Categories'!$A$3:$D$20,3))&lt;0,0,E63-(SUMIFS($E$6:E63,$H$6:H63,H63)-VLOOKUP(H63,'Funding Categories'!$A$3:$D$20,3)))),""))</f>
        <v/>
      </c>
      <c r="H63" s="23"/>
      <c r="I63" s="23"/>
    </row>
    <row r="64" spans="1:9" x14ac:dyDescent="0.3">
      <c r="A64" s="23" t="str">
        <f>IF(OR(C64="",D64=""),"",COUNTA($D$6:$D64))</f>
        <v/>
      </c>
      <c r="B64" s="36"/>
      <c r="C64" s="41"/>
      <c r="D64" s="109"/>
      <c r="E64" s="37" t="str">
        <f t="shared" si="1"/>
        <v/>
      </c>
      <c r="F64" s="110" t="str">
        <f t="shared" si="2"/>
        <v/>
      </c>
      <c r="G64" s="39" t="str">
        <f>IF(H64="Not Approved",0,IFERROR(IF(SUMIFS($E$6:E64,$H$6:H64,H64)&lt;VLOOKUP(H64,'Funding Categories'!$A$3:$D$20,3),D64*F64,IF(E64-(SUMIFS($E$6:E64,$H$6:H64,H64)-VLOOKUP(H64,'Funding Categories'!$A$3:$D$20,3))&lt;0,0,E64-(SUMIFS($E$6:E64,$H$6:H64,H64)-VLOOKUP(H64,'Funding Categories'!$A$3:$D$20,3)))),""))</f>
        <v/>
      </c>
      <c r="H64" s="23"/>
      <c r="I64" s="23"/>
    </row>
    <row r="65" spans="1:9" x14ac:dyDescent="0.3">
      <c r="A65" s="23" t="str">
        <f>IF(OR(C65="",D65=""),"",COUNTA($D$6:$D65))</f>
        <v/>
      </c>
      <c r="B65" s="36"/>
      <c r="C65" s="41"/>
      <c r="D65" s="109"/>
      <c r="E65" s="37" t="str">
        <f t="shared" si="1"/>
        <v/>
      </c>
      <c r="F65" s="110" t="str">
        <f t="shared" si="2"/>
        <v/>
      </c>
      <c r="G65" s="39" t="str">
        <f>IF(H65="Not Approved",0,IFERROR(IF(SUMIFS($E$6:E65,$H$6:H65,H65)&lt;VLOOKUP(H65,'Funding Categories'!$A$3:$D$20,3),D65*F65,IF(E65-(SUMIFS($E$6:E65,$H$6:H65,H65)-VLOOKUP(H65,'Funding Categories'!$A$3:$D$20,3))&lt;0,0,E65-(SUMIFS($E$6:E65,$H$6:H65,H65)-VLOOKUP(H65,'Funding Categories'!$A$3:$D$20,3)))),""))</f>
        <v/>
      </c>
      <c r="H65" s="23"/>
      <c r="I65" s="23"/>
    </row>
    <row r="66" spans="1:9" x14ac:dyDescent="0.3">
      <c r="A66" s="23" t="str">
        <f>IF(OR(C66="",D66=""),"",COUNTA($D$6:$D66))</f>
        <v/>
      </c>
      <c r="B66" s="36"/>
      <c r="C66" s="41"/>
      <c r="D66" s="109"/>
      <c r="E66" s="37" t="str">
        <f t="shared" si="1"/>
        <v/>
      </c>
      <c r="F66" s="110" t="str">
        <f t="shared" si="2"/>
        <v/>
      </c>
      <c r="G66" s="39" t="str">
        <f>IF(H66="Not Approved",0,IFERROR(IF(SUMIFS($E$6:E66,$H$6:H66,H66)&lt;VLOOKUP(H66,'Funding Categories'!$A$3:$D$20,3),D66*F66,IF(E66-(SUMIFS($E$6:E66,$H$6:H66,H66)-VLOOKUP(H66,'Funding Categories'!$A$3:$D$20,3))&lt;0,0,E66-(SUMIFS($E$6:E66,$H$6:H66,H66)-VLOOKUP(H66,'Funding Categories'!$A$3:$D$20,3)))),""))</f>
        <v/>
      </c>
      <c r="H66" s="23"/>
      <c r="I66" s="23"/>
    </row>
    <row r="67" spans="1:9" x14ac:dyDescent="0.3">
      <c r="A67" s="23" t="str">
        <f>IF(OR(C67="",D67=""),"",COUNTA($D$6:$D67))</f>
        <v/>
      </c>
      <c r="B67" s="36"/>
      <c r="C67" s="41"/>
      <c r="D67" s="109"/>
      <c r="E67" s="37" t="str">
        <f t="shared" si="1"/>
        <v/>
      </c>
      <c r="F67" s="110" t="str">
        <f t="shared" si="2"/>
        <v/>
      </c>
      <c r="G67" s="39" t="str">
        <f>IF(H67="Not Approved",0,IFERROR(IF(SUMIFS($E$6:E67,$H$6:H67,H67)&lt;VLOOKUP(H67,'Funding Categories'!$A$3:$D$20,3),D67*F67,IF(E67-(SUMIFS($E$6:E67,$H$6:H67,H67)-VLOOKUP(H67,'Funding Categories'!$A$3:$D$20,3))&lt;0,0,E67-(SUMIFS($E$6:E67,$H$6:H67,H67)-VLOOKUP(H67,'Funding Categories'!$A$3:$D$20,3)))),""))</f>
        <v/>
      </c>
      <c r="H67" s="23"/>
      <c r="I67" s="23"/>
    </row>
    <row r="68" spans="1:9" x14ac:dyDescent="0.3">
      <c r="A68" s="23" t="str">
        <f>IF(OR(C68="",D68=""),"",COUNTA($D$6:$D68))</f>
        <v/>
      </c>
      <c r="B68" s="36"/>
      <c r="C68" s="41"/>
      <c r="D68" s="109"/>
      <c r="E68" s="37" t="str">
        <f t="shared" si="1"/>
        <v/>
      </c>
      <c r="F68" s="110" t="str">
        <f t="shared" si="2"/>
        <v/>
      </c>
      <c r="G68" s="39" t="str">
        <f>IF(H68="Not Approved",0,IFERROR(IF(SUMIFS($E$6:E68,$H$6:H68,H68)&lt;VLOOKUP(H68,'Funding Categories'!$A$3:$D$20,3),D68*F68,IF(E68-(SUMIFS($E$6:E68,$H$6:H68,H68)-VLOOKUP(H68,'Funding Categories'!$A$3:$D$20,3))&lt;0,0,E68-(SUMIFS($E$6:E68,$H$6:H68,H68)-VLOOKUP(H68,'Funding Categories'!$A$3:$D$20,3)))),""))</f>
        <v/>
      </c>
      <c r="H68" s="23"/>
      <c r="I68" s="23"/>
    </row>
    <row r="69" spans="1:9" x14ac:dyDescent="0.3">
      <c r="A69" s="23" t="str">
        <f>IF(OR(C69="",D69=""),"",COUNTA($D$6:$D69))</f>
        <v/>
      </c>
      <c r="B69" s="36"/>
      <c r="C69" s="41"/>
      <c r="D69" s="109"/>
      <c r="E69" s="37" t="str">
        <f t="shared" si="1"/>
        <v/>
      </c>
      <c r="F69" s="110" t="str">
        <f t="shared" si="2"/>
        <v/>
      </c>
      <c r="G69" s="39" t="str">
        <f>IF(H69="Not Approved",0,IFERROR(IF(SUMIFS($E$6:E69,$H$6:H69,H69)&lt;VLOOKUP(H69,'Funding Categories'!$A$3:$D$20,3),D69*F69,IF(E69-(SUMIFS($E$6:E69,$H$6:H69,H69)-VLOOKUP(H69,'Funding Categories'!$A$3:$D$20,3))&lt;0,0,E69-(SUMIFS($E$6:E69,$H$6:H69,H69)-VLOOKUP(H69,'Funding Categories'!$A$3:$D$20,3)))),""))</f>
        <v/>
      </c>
      <c r="H69" s="23"/>
      <c r="I69" s="23"/>
    </row>
    <row r="70" spans="1:9" x14ac:dyDescent="0.3">
      <c r="A70" s="23" t="str">
        <f>IF(OR(C70="",D70=""),"",COUNTA($D$6:$D70))</f>
        <v/>
      </c>
      <c r="B70" s="36"/>
      <c r="C70" s="41"/>
      <c r="D70" s="109"/>
      <c r="E70" s="37" t="str">
        <f t="shared" si="1"/>
        <v/>
      </c>
      <c r="F70" s="110" t="str">
        <f t="shared" ref="F70:F101" si="3">IF(H70="","",IF(H70="Not Approved",0,C70))</f>
        <v/>
      </c>
      <c r="G70" s="39" t="str">
        <f>IF(H70="Not Approved",0,IFERROR(IF(SUMIFS($E$6:E70,$H$6:H70,H70)&lt;VLOOKUP(H70,'Funding Categories'!$A$3:$D$20,3),D70*F70,IF(E70-(SUMIFS($E$6:E70,$H$6:H70,H70)-VLOOKUP(H70,'Funding Categories'!$A$3:$D$20,3))&lt;0,0,E70-(SUMIFS($E$6:E70,$H$6:H70,H70)-VLOOKUP(H70,'Funding Categories'!$A$3:$D$20,3)))),""))</f>
        <v/>
      </c>
      <c r="H70" s="23"/>
      <c r="I70" s="23"/>
    </row>
    <row r="71" spans="1:9" x14ac:dyDescent="0.3">
      <c r="A71" s="23" t="str">
        <f>IF(OR(C71="",D71=""),"",COUNTA($D$6:$D71))</f>
        <v/>
      </c>
      <c r="B71" s="36"/>
      <c r="C71" s="41"/>
      <c r="D71" s="109"/>
      <c r="E71" s="37" t="str">
        <f t="shared" ref="E71:E113" si="4">IF(OR(C71="",D71=""),"",C71*D71)</f>
        <v/>
      </c>
      <c r="F71" s="110" t="str">
        <f t="shared" si="3"/>
        <v/>
      </c>
      <c r="G71" s="39" t="str">
        <f>IF(H71="Not Approved",0,IFERROR(IF(SUMIFS($E$6:E71,$H$6:H71,H71)&lt;VLOOKUP(H71,'Funding Categories'!$A$3:$D$20,3),D71*F71,IF(E71-(SUMIFS($E$6:E71,$H$6:H71,H71)-VLOOKUP(H71,'Funding Categories'!$A$3:$D$20,3))&lt;0,0,E71-(SUMIFS($E$6:E71,$H$6:H71,H71)-VLOOKUP(H71,'Funding Categories'!$A$3:$D$20,3)))),""))</f>
        <v/>
      </c>
      <c r="H71" s="23"/>
      <c r="I71" s="23"/>
    </row>
    <row r="72" spans="1:9" x14ac:dyDescent="0.3">
      <c r="A72" s="23" t="str">
        <f>IF(OR(C72="",D72=""),"",COUNTA($D$6:$D72))</f>
        <v/>
      </c>
      <c r="B72" s="36"/>
      <c r="C72" s="41"/>
      <c r="D72" s="109"/>
      <c r="E72" s="37" t="str">
        <f t="shared" si="4"/>
        <v/>
      </c>
      <c r="F72" s="110" t="str">
        <f t="shared" si="3"/>
        <v/>
      </c>
      <c r="G72" s="39" t="str">
        <f>IF(H72="Not Approved",0,IFERROR(IF(SUMIFS($E$6:E72,$H$6:H72,H72)&lt;VLOOKUP(H72,'Funding Categories'!$A$3:$D$20,3),D72*F72,IF(E72-(SUMIFS($E$6:E72,$H$6:H72,H72)-VLOOKUP(H72,'Funding Categories'!$A$3:$D$20,3))&lt;0,0,E72-(SUMIFS($E$6:E72,$H$6:H72,H72)-VLOOKUP(H72,'Funding Categories'!$A$3:$D$20,3)))),""))</f>
        <v/>
      </c>
      <c r="H72" s="23"/>
      <c r="I72" s="23"/>
    </row>
    <row r="73" spans="1:9" x14ac:dyDescent="0.3">
      <c r="A73" s="23" t="str">
        <f>IF(OR(C73="",D73=""),"",COUNTA($D$6:$D73))</f>
        <v/>
      </c>
      <c r="B73" s="36"/>
      <c r="C73" s="41"/>
      <c r="D73" s="109"/>
      <c r="E73" s="37" t="str">
        <f t="shared" si="4"/>
        <v/>
      </c>
      <c r="F73" s="110" t="str">
        <f t="shared" si="3"/>
        <v/>
      </c>
      <c r="G73" s="39" t="str">
        <f>IF(H73="Not Approved",0,IFERROR(IF(SUMIFS($E$6:E73,$H$6:H73,H73)&lt;VLOOKUP(H73,'Funding Categories'!$A$3:$D$20,3),D73*F73,IF(E73-(SUMIFS($E$6:E73,$H$6:H73,H73)-VLOOKUP(H73,'Funding Categories'!$A$3:$D$20,3))&lt;0,0,E73-(SUMIFS($E$6:E73,$H$6:H73,H73)-VLOOKUP(H73,'Funding Categories'!$A$3:$D$20,3)))),""))</f>
        <v/>
      </c>
      <c r="H73" s="23"/>
      <c r="I73" s="23"/>
    </row>
    <row r="74" spans="1:9" x14ac:dyDescent="0.3">
      <c r="A74" s="23" t="str">
        <f>IF(OR(C74="",D74=""),"",COUNTA($D$6:$D74))</f>
        <v/>
      </c>
      <c r="B74" s="36"/>
      <c r="C74" s="41"/>
      <c r="D74" s="109"/>
      <c r="E74" s="37" t="str">
        <f t="shared" si="4"/>
        <v/>
      </c>
      <c r="F74" s="110" t="str">
        <f t="shared" si="3"/>
        <v/>
      </c>
      <c r="G74" s="39" t="str">
        <f>IF(H74="Not Approved",0,IFERROR(IF(SUMIFS($E$6:E74,$H$6:H74,H74)&lt;VLOOKUP(H74,'Funding Categories'!$A$3:$D$20,3),D74*F74,IF(E74-(SUMIFS($E$6:E74,$H$6:H74,H74)-VLOOKUP(H74,'Funding Categories'!$A$3:$D$20,3))&lt;0,0,E74-(SUMIFS($E$6:E74,$H$6:H74,H74)-VLOOKUP(H74,'Funding Categories'!$A$3:$D$20,3)))),""))</f>
        <v/>
      </c>
      <c r="H74" s="23"/>
      <c r="I74" s="23"/>
    </row>
    <row r="75" spans="1:9" x14ac:dyDescent="0.3">
      <c r="A75" s="23" t="str">
        <f>IF(OR(C75="",D75=""),"",COUNTA($D$6:$D75))</f>
        <v/>
      </c>
      <c r="B75" s="36"/>
      <c r="C75" s="41"/>
      <c r="D75" s="109"/>
      <c r="E75" s="37" t="str">
        <f t="shared" si="4"/>
        <v/>
      </c>
      <c r="F75" s="110" t="str">
        <f t="shared" si="3"/>
        <v/>
      </c>
      <c r="G75" s="39" t="str">
        <f>IF(H75="Not Approved",0,IFERROR(IF(SUMIFS($E$6:E75,$H$6:H75,H75)&lt;VLOOKUP(H75,'Funding Categories'!$A$3:$D$20,3),D75*F75,IF(E75-(SUMIFS($E$6:E75,$H$6:H75,H75)-VLOOKUP(H75,'Funding Categories'!$A$3:$D$20,3))&lt;0,0,E75-(SUMIFS($E$6:E75,$H$6:H75,H75)-VLOOKUP(H75,'Funding Categories'!$A$3:$D$20,3)))),""))</f>
        <v/>
      </c>
      <c r="H75" s="23"/>
      <c r="I75" s="23"/>
    </row>
    <row r="76" spans="1:9" x14ac:dyDescent="0.3">
      <c r="A76" s="23" t="str">
        <f>IF(OR(C76="",D76=""),"",COUNTA($D$6:$D76))</f>
        <v/>
      </c>
      <c r="B76" s="36"/>
      <c r="C76" s="41"/>
      <c r="D76" s="109"/>
      <c r="E76" s="37" t="str">
        <f t="shared" si="4"/>
        <v/>
      </c>
      <c r="F76" s="110" t="str">
        <f t="shared" si="3"/>
        <v/>
      </c>
      <c r="G76" s="39" t="str">
        <f>IF(H76="Not Approved",0,IFERROR(IF(SUMIFS($E$6:E76,$H$6:H76,H76)&lt;VLOOKUP(H76,'Funding Categories'!$A$3:$D$20,3),D76*F76,IF(E76-(SUMIFS($E$6:E76,$H$6:H76,H76)-VLOOKUP(H76,'Funding Categories'!$A$3:$D$20,3))&lt;0,0,E76-(SUMIFS($E$6:E76,$H$6:H76,H76)-VLOOKUP(H76,'Funding Categories'!$A$3:$D$20,3)))),""))</f>
        <v/>
      </c>
      <c r="H76" s="23"/>
      <c r="I76" s="23"/>
    </row>
    <row r="77" spans="1:9" x14ac:dyDescent="0.3">
      <c r="A77" s="23" t="str">
        <f>IF(OR(C77="",D77=""),"",COUNTA($D$6:$D77))</f>
        <v/>
      </c>
      <c r="B77" s="36"/>
      <c r="C77" s="41"/>
      <c r="D77" s="109"/>
      <c r="E77" s="37" t="str">
        <f t="shared" si="4"/>
        <v/>
      </c>
      <c r="F77" s="110" t="str">
        <f t="shared" si="3"/>
        <v/>
      </c>
      <c r="G77" s="39" t="str">
        <f>IF(H77="Not Approved",0,IFERROR(IF(SUMIFS($E$6:E77,$H$6:H77,H77)&lt;VLOOKUP(H77,'Funding Categories'!$A$3:$D$20,3),D77*F77,IF(E77-(SUMIFS($E$6:E77,$H$6:H77,H77)-VLOOKUP(H77,'Funding Categories'!$A$3:$D$20,3))&lt;0,0,E77-(SUMIFS($E$6:E77,$H$6:H77,H77)-VLOOKUP(H77,'Funding Categories'!$A$3:$D$20,3)))),""))</f>
        <v/>
      </c>
      <c r="H77" s="23"/>
      <c r="I77" s="23"/>
    </row>
    <row r="78" spans="1:9" x14ac:dyDescent="0.3">
      <c r="A78" s="23" t="str">
        <f>IF(OR(C78="",D78=""),"",COUNTA($D$6:$D78))</f>
        <v/>
      </c>
      <c r="B78" s="36"/>
      <c r="C78" s="41"/>
      <c r="D78" s="109"/>
      <c r="E78" s="37" t="str">
        <f t="shared" si="4"/>
        <v/>
      </c>
      <c r="F78" s="110" t="str">
        <f t="shared" si="3"/>
        <v/>
      </c>
      <c r="G78" s="39" t="str">
        <f>IF(H78="Not Approved",0,IFERROR(IF(SUMIFS($E$6:E78,$H$6:H78,H78)&lt;VLOOKUP(H78,'Funding Categories'!$A$3:$D$20,3),D78*F78,IF(E78-(SUMIFS($E$6:E78,$H$6:H78,H78)-VLOOKUP(H78,'Funding Categories'!$A$3:$D$20,3))&lt;0,0,E78-(SUMIFS($E$6:E78,$H$6:H78,H78)-VLOOKUP(H78,'Funding Categories'!$A$3:$D$20,3)))),""))</f>
        <v/>
      </c>
      <c r="H78" s="23"/>
      <c r="I78" s="23"/>
    </row>
    <row r="79" spans="1:9" x14ac:dyDescent="0.3">
      <c r="A79" s="23" t="str">
        <f>IF(OR(C79="",D79=""),"",COUNTA($D$6:$D79))</f>
        <v/>
      </c>
      <c r="B79" s="36"/>
      <c r="C79" s="41"/>
      <c r="D79" s="109"/>
      <c r="E79" s="37" t="str">
        <f t="shared" si="4"/>
        <v/>
      </c>
      <c r="F79" s="110" t="str">
        <f t="shared" si="3"/>
        <v/>
      </c>
      <c r="G79" s="39" t="str">
        <f>IF(H79="Not Approved",0,IFERROR(IF(SUMIFS($E$6:E79,$H$6:H79,H79)&lt;VLOOKUP(H79,'Funding Categories'!$A$3:$D$20,3),D79*F79,IF(E79-(SUMIFS($E$6:E79,$H$6:H79,H79)-VLOOKUP(H79,'Funding Categories'!$A$3:$D$20,3))&lt;0,0,E79-(SUMIFS($E$6:E79,$H$6:H79,H79)-VLOOKUP(H79,'Funding Categories'!$A$3:$D$20,3)))),""))</f>
        <v/>
      </c>
      <c r="H79" s="23"/>
      <c r="I79" s="23"/>
    </row>
    <row r="80" spans="1:9" x14ac:dyDescent="0.3">
      <c r="A80" s="23" t="str">
        <f>IF(OR(C80="",D80=""),"",COUNTA($D$6:$D80))</f>
        <v/>
      </c>
      <c r="B80" s="36"/>
      <c r="C80" s="41"/>
      <c r="D80" s="109"/>
      <c r="E80" s="37" t="str">
        <f t="shared" si="4"/>
        <v/>
      </c>
      <c r="F80" s="110" t="str">
        <f t="shared" si="3"/>
        <v/>
      </c>
      <c r="G80" s="39" t="str">
        <f>IF(H80="Not Approved",0,IFERROR(IF(SUMIFS($E$6:E80,$H$6:H80,H80)&lt;VLOOKUP(H80,'Funding Categories'!$A$3:$D$20,3),D80*F80,IF(E80-(SUMIFS($E$6:E80,$H$6:H80,H80)-VLOOKUP(H80,'Funding Categories'!$A$3:$D$20,3))&lt;0,0,E80-(SUMIFS($E$6:E80,$H$6:H80,H80)-VLOOKUP(H80,'Funding Categories'!$A$3:$D$20,3)))),""))</f>
        <v/>
      </c>
      <c r="H80" s="23"/>
      <c r="I80" s="23"/>
    </row>
    <row r="81" spans="1:9" x14ac:dyDescent="0.3">
      <c r="A81" s="23" t="str">
        <f>IF(OR(C81="",D81=""),"",COUNTA($D$6:$D81))</f>
        <v/>
      </c>
      <c r="B81" s="36"/>
      <c r="C81" s="41"/>
      <c r="D81" s="109"/>
      <c r="E81" s="37" t="str">
        <f t="shared" si="4"/>
        <v/>
      </c>
      <c r="F81" s="110" t="str">
        <f t="shared" si="3"/>
        <v/>
      </c>
      <c r="G81" s="39" t="str">
        <f>IF(H81="Not Approved",0,IFERROR(IF(SUMIFS($E$6:E81,$H$6:H81,H81)&lt;VLOOKUP(H81,'Funding Categories'!$A$3:$D$20,3),D81*F81,IF(E81-(SUMIFS($E$6:E81,$H$6:H81,H81)-VLOOKUP(H81,'Funding Categories'!$A$3:$D$20,3))&lt;0,0,E81-(SUMIFS($E$6:E81,$H$6:H81,H81)-VLOOKUP(H81,'Funding Categories'!$A$3:$D$20,3)))),""))</f>
        <v/>
      </c>
      <c r="H81" s="23"/>
      <c r="I81" s="23"/>
    </row>
    <row r="82" spans="1:9" x14ac:dyDescent="0.3">
      <c r="A82" s="23" t="str">
        <f>IF(OR(C82="",D82=""),"",COUNTA($D$6:$D82))</f>
        <v/>
      </c>
      <c r="B82" s="36"/>
      <c r="C82" s="41"/>
      <c r="D82" s="109"/>
      <c r="E82" s="37" t="str">
        <f t="shared" si="4"/>
        <v/>
      </c>
      <c r="F82" s="110" t="str">
        <f t="shared" si="3"/>
        <v/>
      </c>
      <c r="G82" s="39" t="str">
        <f>IF(H82="Not Approved",0,IFERROR(IF(SUMIFS($E$6:E82,$H$6:H82,H82)&lt;VLOOKUP(H82,'Funding Categories'!$A$3:$D$20,3),D82*F82,IF(E82-(SUMIFS($E$6:E82,$H$6:H82,H82)-VLOOKUP(H82,'Funding Categories'!$A$3:$D$20,3))&lt;0,0,E82-(SUMIFS($E$6:E82,$H$6:H82,H82)-VLOOKUP(H82,'Funding Categories'!$A$3:$D$20,3)))),""))</f>
        <v/>
      </c>
      <c r="H82" s="23"/>
      <c r="I82" s="23"/>
    </row>
    <row r="83" spans="1:9" x14ac:dyDescent="0.3">
      <c r="A83" s="23" t="str">
        <f>IF(OR(C83="",D83=""),"",COUNTA($D$6:$D83))</f>
        <v/>
      </c>
      <c r="B83" s="36"/>
      <c r="C83" s="41"/>
      <c r="D83" s="109"/>
      <c r="E83" s="37" t="str">
        <f t="shared" si="4"/>
        <v/>
      </c>
      <c r="F83" s="110" t="str">
        <f t="shared" si="3"/>
        <v/>
      </c>
      <c r="G83" s="39" t="str">
        <f>IF(H83="Not Approved",0,IFERROR(IF(SUMIFS($E$6:E83,$H$6:H83,H83)&lt;VLOOKUP(H83,'Funding Categories'!$A$3:$D$20,3),D83*F83,IF(E83-(SUMIFS($E$6:E83,$H$6:H83,H83)-VLOOKUP(H83,'Funding Categories'!$A$3:$D$20,3))&lt;0,0,E83-(SUMIFS($E$6:E83,$H$6:H83,H83)-VLOOKUP(H83,'Funding Categories'!$A$3:$D$20,3)))),""))</f>
        <v/>
      </c>
      <c r="H83" s="23"/>
      <c r="I83" s="23"/>
    </row>
    <row r="84" spans="1:9" x14ac:dyDescent="0.3">
      <c r="A84" s="23" t="str">
        <f>IF(OR(C84="",D84=""),"",COUNTA($D$6:$D84))</f>
        <v/>
      </c>
      <c r="B84" s="36"/>
      <c r="C84" s="41"/>
      <c r="D84" s="109"/>
      <c r="E84" s="37" t="str">
        <f t="shared" si="4"/>
        <v/>
      </c>
      <c r="F84" s="110" t="str">
        <f t="shared" si="3"/>
        <v/>
      </c>
      <c r="G84" s="39" t="str">
        <f>IF(H84="Not Approved",0,IFERROR(IF(SUMIFS($E$6:E84,$H$6:H84,H84)&lt;VLOOKUP(H84,'Funding Categories'!$A$3:$D$20,3),D84*F84,IF(E84-(SUMIFS($E$6:E84,$H$6:H84,H84)-VLOOKUP(H84,'Funding Categories'!$A$3:$D$20,3))&lt;0,0,E84-(SUMIFS($E$6:E84,$H$6:H84,H84)-VLOOKUP(H84,'Funding Categories'!$A$3:$D$20,3)))),""))</f>
        <v/>
      </c>
      <c r="H84" s="23"/>
      <c r="I84" s="23"/>
    </row>
    <row r="85" spans="1:9" x14ac:dyDescent="0.3">
      <c r="A85" s="23" t="str">
        <f>IF(OR(C85="",D85=""),"",COUNTA($D$6:$D85))</f>
        <v/>
      </c>
      <c r="B85" s="36"/>
      <c r="C85" s="41"/>
      <c r="D85" s="109"/>
      <c r="E85" s="37" t="str">
        <f t="shared" si="4"/>
        <v/>
      </c>
      <c r="F85" s="110" t="str">
        <f t="shared" si="3"/>
        <v/>
      </c>
      <c r="G85" s="39" t="str">
        <f>IF(H85="Not Approved",0,IFERROR(IF(SUMIFS($E$6:E85,$H$6:H85,H85)&lt;VLOOKUP(H85,'Funding Categories'!$A$3:$D$20,3),D85*F85,IF(E85-(SUMIFS($E$6:E85,$H$6:H85,H85)-VLOOKUP(H85,'Funding Categories'!$A$3:$D$20,3))&lt;0,0,E85-(SUMIFS($E$6:E85,$H$6:H85,H85)-VLOOKUP(H85,'Funding Categories'!$A$3:$D$20,3)))),""))</f>
        <v/>
      </c>
      <c r="H85" s="23"/>
      <c r="I85" s="23"/>
    </row>
    <row r="86" spans="1:9" x14ac:dyDescent="0.3">
      <c r="A86" s="23" t="str">
        <f>IF(OR(C86="",D86=""),"",COUNTA($D$6:$D86))</f>
        <v/>
      </c>
      <c r="B86" s="36"/>
      <c r="C86" s="41"/>
      <c r="D86" s="109"/>
      <c r="E86" s="37" t="str">
        <f t="shared" si="4"/>
        <v/>
      </c>
      <c r="F86" s="110" t="str">
        <f t="shared" si="3"/>
        <v/>
      </c>
      <c r="G86" s="39" t="str">
        <f>IF(H86="Not Approved",0,IFERROR(IF(SUMIFS($E$6:E86,$H$6:H86,H86)&lt;VLOOKUP(H86,'Funding Categories'!$A$3:$D$20,3),D86*F86,IF(E86-(SUMIFS($E$6:E86,$H$6:H86,H86)-VLOOKUP(H86,'Funding Categories'!$A$3:$D$20,3))&lt;0,0,E86-(SUMIFS($E$6:E86,$H$6:H86,H86)-VLOOKUP(H86,'Funding Categories'!$A$3:$D$20,3)))),""))</f>
        <v/>
      </c>
      <c r="H86" s="23"/>
      <c r="I86" s="23"/>
    </row>
    <row r="87" spans="1:9" x14ac:dyDescent="0.3">
      <c r="A87" s="23" t="str">
        <f>IF(OR(C87="",D87=""),"",COUNTA($D$6:$D87))</f>
        <v/>
      </c>
      <c r="B87" s="36"/>
      <c r="C87" s="41"/>
      <c r="D87" s="109"/>
      <c r="E87" s="37" t="str">
        <f t="shared" si="4"/>
        <v/>
      </c>
      <c r="F87" s="110" t="str">
        <f t="shared" si="3"/>
        <v/>
      </c>
      <c r="G87" s="39" t="str">
        <f>IF(H87="Not Approved",0,IFERROR(IF(SUMIFS($E$6:E87,$H$6:H87,H87)&lt;VLOOKUP(H87,'Funding Categories'!$A$3:$D$20,3),D87*F87,IF(E87-(SUMIFS($E$6:E87,$H$6:H87,H87)-VLOOKUP(H87,'Funding Categories'!$A$3:$D$20,3))&lt;0,0,E87-(SUMIFS($E$6:E87,$H$6:H87,H87)-VLOOKUP(H87,'Funding Categories'!$A$3:$D$20,3)))),""))</f>
        <v/>
      </c>
      <c r="H87" s="23"/>
      <c r="I87" s="23"/>
    </row>
    <row r="88" spans="1:9" x14ac:dyDescent="0.3">
      <c r="A88" s="23" t="str">
        <f>IF(OR(C88="",D88=""),"",COUNTA($D$6:$D88))</f>
        <v/>
      </c>
      <c r="B88" s="36"/>
      <c r="C88" s="41"/>
      <c r="D88" s="109"/>
      <c r="E88" s="37" t="str">
        <f t="shared" si="4"/>
        <v/>
      </c>
      <c r="F88" s="110" t="str">
        <f t="shared" si="3"/>
        <v/>
      </c>
      <c r="G88" s="39" t="str">
        <f>IF(H88="Not Approved",0,IFERROR(IF(SUMIFS($E$6:E88,$H$6:H88,H88)&lt;VLOOKUP(H88,'Funding Categories'!$A$3:$D$20,3),D88*F88,IF(E88-(SUMIFS($E$6:E88,$H$6:H88,H88)-VLOOKUP(H88,'Funding Categories'!$A$3:$D$20,3))&lt;0,0,E88-(SUMIFS($E$6:E88,$H$6:H88,H88)-VLOOKUP(H88,'Funding Categories'!$A$3:$D$20,3)))),""))</f>
        <v/>
      </c>
      <c r="H88" s="23"/>
      <c r="I88" s="23"/>
    </row>
    <row r="89" spans="1:9" x14ac:dyDescent="0.3">
      <c r="A89" s="23" t="str">
        <f>IF(OR(C89="",D89=""),"",COUNTA($D$6:$D89))</f>
        <v/>
      </c>
      <c r="B89" s="36"/>
      <c r="C89" s="41"/>
      <c r="D89" s="109"/>
      <c r="E89" s="37" t="str">
        <f t="shared" si="4"/>
        <v/>
      </c>
      <c r="F89" s="110" t="str">
        <f t="shared" si="3"/>
        <v/>
      </c>
      <c r="G89" s="39" t="str">
        <f>IF(H89="Not Approved",0,IFERROR(IF(SUMIFS($E$6:E89,$H$6:H89,H89)&lt;VLOOKUP(H89,'Funding Categories'!$A$3:$D$20,3),D89*F89,IF(E89-(SUMIFS($E$6:E89,$H$6:H89,H89)-VLOOKUP(H89,'Funding Categories'!$A$3:$D$20,3))&lt;0,0,E89-(SUMIFS($E$6:E89,$H$6:H89,H89)-VLOOKUP(H89,'Funding Categories'!$A$3:$D$20,3)))),""))</f>
        <v/>
      </c>
      <c r="H89" s="23"/>
      <c r="I89" s="23"/>
    </row>
    <row r="90" spans="1:9" x14ac:dyDescent="0.3">
      <c r="A90" s="23" t="str">
        <f>IF(OR(C90="",D90=""),"",COUNTA($D$6:$D90))</f>
        <v/>
      </c>
      <c r="B90" s="36"/>
      <c r="C90" s="41"/>
      <c r="D90" s="109"/>
      <c r="E90" s="37" t="str">
        <f t="shared" si="4"/>
        <v/>
      </c>
      <c r="F90" s="110" t="str">
        <f t="shared" si="3"/>
        <v/>
      </c>
      <c r="G90" s="39" t="str">
        <f>IF(H90="Not Approved",0,IFERROR(IF(SUMIFS($E$6:E90,$H$6:H90,H90)&lt;VLOOKUP(H90,'Funding Categories'!$A$3:$D$20,3),D90*F90,IF(E90-(SUMIFS($E$6:E90,$H$6:H90,H90)-VLOOKUP(H90,'Funding Categories'!$A$3:$D$20,3))&lt;0,0,E90-(SUMIFS($E$6:E90,$H$6:H90,H90)-VLOOKUP(H90,'Funding Categories'!$A$3:$D$20,3)))),""))</f>
        <v/>
      </c>
      <c r="H90" s="23"/>
      <c r="I90" s="23"/>
    </row>
    <row r="91" spans="1:9" x14ac:dyDescent="0.3">
      <c r="A91" s="23" t="str">
        <f>IF(OR(C91="",D91=""),"",COUNTA($D$6:$D91))</f>
        <v/>
      </c>
      <c r="B91" s="36"/>
      <c r="C91" s="41"/>
      <c r="D91" s="109"/>
      <c r="E91" s="37" t="str">
        <f t="shared" si="4"/>
        <v/>
      </c>
      <c r="F91" s="110" t="str">
        <f t="shared" si="3"/>
        <v/>
      </c>
      <c r="G91" s="39" t="str">
        <f>IF(H91="Not Approved",0,IFERROR(IF(SUMIFS($E$6:E91,$H$6:H91,H91)&lt;VLOOKUP(H91,'Funding Categories'!$A$3:$D$20,3),D91*F91,IF(E91-(SUMIFS($E$6:E91,$H$6:H91,H91)-VLOOKUP(H91,'Funding Categories'!$A$3:$D$20,3))&lt;0,0,E91-(SUMIFS($E$6:E91,$H$6:H91,H91)-VLOOKUP(H91,'Funding Categories'!$A$3:$D$20,3)))),""))</f>
        <v/>
      </c>
      <c r="H91" s="23"/>
      <c r="I91" s="23"/>
    </row>
    <row r="92" spans="1:9" x14ac:dyDescent="0.3">
      <c r="A92" s="23" t="str">
        <f>IF(OR(C92="",D92=""),"",COUNTA($D$6:$D92))</f>
        <v/>
      </c>
      <c r="B92" s="36"/>
      <c r="C92" s="41"/>
      <c r="D92" s="109"/>
      <c r="E92" s="37" t="str">
        <f t="shared" si="4"/>
        <v/>
      </c>
      <c r="F92" s="110" t="str">
        <f t="shared" si="3"/>
        <v/>
      </c>
      <c r="G92" s="39" t="str">
        <f>IF(H92="Not Approved",0,IFERROR(IF(SUMIFS($E$6:E92,$H$6:H92,H92)&lt;VLOOKUP(H92,'Funding Categories'!$A$3:$D$20,3),D92*F92,IF(E92-(SUMIFS($E$6:E92,$H$6:H92,H92)-VLOOKUP(H92,'Funding Categories'!$A$3:$D$20,3))&lt;0,0,E92-(SUMIFS($E$6:E92,$H$6:H92,H92)-VLOOKUP(H92,'Funding Categories'!$A$3:$D$20,3)))),""))</f>
        <v/>
      </c>
      <c r="H92" s="23"/>
      <c r="I92" s="23"/>
    </row>
    <row r="93" spans="1:9" x14ac:dyDescent="0.3">
      <c r="A93" s="23" t="str">
        <f>IF(OR(C93="",D93=""),"",COUNTA($D$6:$D93))</f>
        <v/>
      </c>
      <c r="B93" s="36"/>
      <c r="C93" s="41"/>
      <c r="D93" s="109"/>
      <c r="E93" s="37" t="str">
        <f t="shared" si="4"/>
        <v/>
      </c>
      <c r="F93" s="110" t="str">
        <f t="shared" si="3"/>
        <v/>
      </c>
      <c r="G93" s="39" t="str">
        <f>IF(H93="Not Approved",0,IFERROR(IF(SUMIFS($E$6:E93,$H$6:H93,H93)&lt;VLOOKUP(H93,'Funding Categories'!$A$3:$D$20,3),D93*F93,IF(E93-(SUMIFS($E$6:E93,$H$6:H93,H93)-VLOOKUP(H93,'Funding Categories'!$A$3:$D$20,3))&lt;0,0,E93-(SUMIFS($E$6:E93,$H$6:H93,H93)-VLOOKUP(H93,'Funding Categories'!$A$3:$D$20,3)))),""))</f>
        <v/>
      </c>
      <c r="H93" s="23"/>
      <c r="I93" s="23"/>
    </row>
    <row r="94" spans="1:9" x14ac:dyDescent="0.3">
      <c r="A94" s="23" t="str">
        <f>IF(OR(C94="",D94=""),"",COUNTA($D$6:$D94))</f>
        <v/>
      </c>
      <c r="B94" s="36"/>
      <c r="C94" s="41"/>
      <c r="D94" s="109"/>
      <c r="E94" s="37" t="str">
        <f t="shared" si="4"/>
        <v/>
      </c>
      <c r="F94" s="110" t="str">
        <f t="shared" si="3"/>
        <v/>
      </c>
      <c r="G94" s="39" t="str">
        <f>IF(H94="Not Approved",0,IFERROR(IF(SUMIFS($E$6:E94,$H$6:H94,H94)&lt;VLOOKUP(H94,'Funding Categories'!$A$3:$D$20,3),D94*F94,IF(E94-(SUMIFS($E$6:E94,$H$6:H94,H94)-VLOOKUP(H94,'Funding Categories'!$A$3:$D$20,3))&lt;0,0,E94-(SUMIFS($E$6:E94,$H$6:H94,H94)-VLOOKUP(H94,'Funding Categories'!$A$3:$D$20,3)))),""))</f>
        <v/>
      </c>
      <c r="H94" s="23"/>
      <c r="I94" s="23"/>
    </row>
    <row r="95" spans="1:9" x14ac:dyDescent="0.3">
      <c r="A95" s="23" t="str">
        <f>IF(OR(C95="",D95=""),"",COUNTA($D$6:$D95))</f>
        <v/>
      </c>
      <c r="B95" s="36"/>
      <c r="C95" s="41"/>
      <c r="D95" s="109"/>
      <c r="E95" s="37" t="str">
        <f t="shared" si="4"/>
        <v/>
      </c>
      <c r="F95" s="110" t="str">
        <f t="shared" si="3"/>
        <v/>
      </c>
      <c r="G95" s="39" t="str">
        <f>IF(H95="Not Approved",0,IFERROR(IF(SUMIFS($E$6:E95,$H$6:H95,H95)&lt;VLOOKUP(H95,'Funding Categories'!$A$3:$D$20,3),D95*F95,IF(E95-(SUMIFS($E$6:E95,$H$6:H95,H95)-VLOOKUP(H95,'Funding Categories'!$A$3:$D$20,3))&lt;0,0,E95-(SUMIFS($E$6:E95,$H$6:H95,H95)-VLOOKUP(H95,'Funding Categories'!$A$3:$D$20,3)))),""))</f>
        <v/>
      </c>
      <c r="H95" s="23"/>
      <c r="I95" s="23"/>
    </row>
    <row r="96" spans="1:9" x14ac:dyDescent="0.3">
      <c r="A96" s="23" t="str">
        <f>IF(OR(C96="",D96=""),"",COUNTA($D$6:$D96))</f>
        <v/>
      </c>
      <c r="B96" s="36"/>
      <c r="C96" s="41"/>
      <c r="D96" s="109"/>
      <c r="E96" s="37" t="str">
        <f t="shared" si="4"/>
        <v/>
      </c>
      <c r="F96" s="110" t="str">
        <f t="shared" si="3"/>
        <v/>
      </c>
      <c r="G96" s="39" t="str">
        <f>IF(H96="Not Approved",0,IFERROR(IF(SUMIFS($E$6:E96,$H$6:H96,H96)&lt;VLOOKUP(H96,'Funding Categories'!$A$3:$D$20,3),D96*F96,IF(E96-(SUMIFS($E$6:E96,$H$6:H96,H96)-VLOOKUP(H96,'Funding Categories'!$A$3:$D$20,3))&lt;0,0,E96-(SUMIFS($E$6:E96,$H$6:H96,H96)-VLOOKUP(H96,'Funding Categories'!$A$3:$D$20,3)))),""))</f>
        <v/>
      </c>
      <c r="H96" s="23"/>
      <c r="I96" s="23"/>
    </row>
    <row r="97" spans="1:9" x14ac:dyDescent="0.3">
      <c r="A97" s="23" t="str">
        <f>IF(OR(C97="",D97=""),"",COUNTA($D$6:$D97))</f>
        <v/>
      </c>
      <c r="B97" s="36"/>
      <c r="C97" s="41"/>
      <c r="D97" s="109"/>
      <c r="E97" s="37" t="str">
        <f t="shared" si="4"/>
        <v/>
      </c>
      <c r="F97" s="110" t="str">
        <f t="shared" si="3"/>
        <v/>
      </c>
      <c r="G97" s="39" t="str">
        <f>IF(H97="Not Approved",0,IFERROR(IF(SUMIFS($E$6:E97,$H$6:H97,H97)&lt;VLOOKUP(H97,'Funding Categories'!$A$3:$D$20,3),D97*F97,IF(E97-(SUMIFS($E$6:E97,$H$6:H97,H97)-VLOOKUP(H97,'Funding Categories'!$A$3:$D$20,3))&lt;0,0,E97-(SUMIFS($E$6:E97,$H$6:H97,H97)-VLOOKUP(H97,'Funding Categories'!$A$3:$D$20,3)))),""))</f>
        <v/>
      </c>
      <c r="H97" s="23"/>
      <c r="I97" s="23"/>
    </row>
    <row r="98" spans="1:9" x14ac:dyDescent="0.3">
      <c r="A98" s="23" t="str">
        <f>IF(OR(C98="",D98=""),"",COUNTA($D$6:$D98))</f>
        <v/>
      </c>
      <c r="B98" s="36"/>
      <c r="C98" s="41"/>
      <c r="D98" s="109"/>
      <c r="E98" s="37" t="str">
        <f t="shared" si="4"/>
        <v/>
      </c>
      <c r="F98" s="110" t="str">
        <f t="shared" si="3"/>
        <v/>
      </c>
      <c r="G98" s="39" t="str">
        <f>IF(H98="Not Approved",0,IFERROR(IF(SUMIFS($E$6:E98,$H$6:H98,H98)&lt;VLOOKUP(H98,'Funding Categories'!$A$3:$D$20,3),D98*F98,IF(E98-(SUMIFS($E$6:E98,$H$6:H98,H98)-VLOOKUP(H98,'Funding Categories'!$A$3:$D$20,3))&lt;0,0,E98-(SUMIFS($E$6:E98,$H$6:H98,H98)-VLOOKUP(H98,'Funding Categories'!$A$3:$D$20,3)))),""))</f>
        <v/>
      </c>
      <c r="H98" s="23"/>
      <c r="I98" s="23"/>
    </row>
    <row r="99" spans="1:9" x14ac:dyDescent="0.3">
      <c r="A99" s="23" t="str">
        <f>IF(OR(C99="",D99=""),"",COUNTA($D$6:$D99))</f>
        <v/>
      </c>
      <c r="B99" s="36"/>
      <c r="C99" s="41"/>
      <c r="D99" s="109"/>
      <c r="E99" s="37" t="str">
        <f t="shared" si="4"/>
        <v/>
      </c>
      <c r="F99" s="110" t="str">
        <f t="shared" si="3"/>
        <v/>
      </c>
      <c r="G99" s="39" t="str">
        <f>IF(H99="Not Approved",0,IFERROR(IF(SUMIFS($E$6:E99,$H$6:H99,H99)&lt;VLOOKUP(H99,'Funding Categories'!$A$3:$D$20,3),D99*F99,IF(E99-(SUMIFS($E$6:E99,$H$6:H99,H99)-VLOOKUP(H99,'Funding Categories'!$A$3:$D$20,3))&lt;0,0,E99-(SUMIFS($E$6:E99,$H$6:H99,H99)-VLOOKUP(H99,'Funding Categories'!$A$3:$D$20,3)))),""))</f>
        <v/>
      </c>
      <c r="H99" s="23"/>
      <c r="I99" s="23"/>
    </row>
    <row r="100" spans="1:9" x14ac:dyDescent="0.3">
      <c r="A100" s="23" t="str">
        <f>IF(OR(C100="",D100=""),"",COUNTA($D$6:$D100))</f>
        <v/>
      </c>
      <c r="B100" s="36"/>
      <c r="C100" s="41"/>
      <c r="D100" s="109"/>
      <c r="E100" s="37" t="str">
        <f t="shared" si="4"/>
        <v/>
      </c>
      <c r="F100" s="110" t="str">
        <f t="shared" si="3"/>
        <v/>
      </c>
      <c r="G100" s="39" t="str">
        <f>IF(H100="Not Approved",0,IFERROR(IF(SUMIFS($E$6:E100,$H$6:H100,H100)&lt;VLOOKUP(H100,'Funding Categories'!$A$3:$D$20,3),D100*F100,IF(E100-(SUMIFS($E$6:E100,$H$6:H100,H100)-VLOOKUP(H100,'Funding Categories'!$A$3:$D$20,3))&lt;0,0,E100-(SUMIFS($E$6:E100,$H$6:H100,H100)-VLOOKUP(H100,'Funding Categories'!$A$3:$D$20,3)))),""))</f>
        <v/>
      </c>
      <c r="H100" s="23"/>
      <c r="I100" s="23"/>
    </row>
    <row r="101" spans="1:9" x14ac:dyDescent="0.3">
      <c r="A101" s="23" t="str">
        <f>IF(OR(C101="",D101=""),"",COUNTA($D$6:$D101))</f>
        <v/>
      </c>
      <c r="B101" s="36"/>
      <c r="C101" s="41"/>
      <c r="D101" s="109"/>
      <c r="E101" s="37" t="str">
        <f t="shared" si="4"/>
        <v/>
      </c>
      <c r="F101" s="110" t="str">
        <f t="shared" si="3"/>
        <v/>
      </c>
      <c r="G101" s="39" t="str">
        <f>IF(H101="Not Approved",0,IFERROR(IF(SUMIFS($E$6:E101,$H$6:H101,H101)&lt;VLOOKUP(H101,'Funding Categories'!$A$3:$D$20,3),D101*F101,IF(E101-(SUMIFS($E$6:E101,$H$6:H101,H101)-VLOOKUP(H101,'Funding Categories'!$A$3:$D$20,3))&lt;0,0,E101-(SUMIFS($E$6:E101,$H$6:H101,H101)-VLOOKUP(H101,'Funding Categories'!$A$3:$D$20,3)))),""))</f>
        <v/>
      </c>
      <c r="H101" s="23"/>
      <c r="I101" s="23"/>
    </row>
    <row r="102" spans="1:9" x14ac:dyDescent="0.3">
      <c r="A102" s="23" t="str">
        <f>IF(OR(C102="",D102=""),"",COUNTA($D$6:$D102))</f>
        <v/>
      </c>
      <c r="B102" s="36"/>
      <c r="C102" s="41"/>
      <c r="D102" s="109"/>
      <c r="E102" s="37" t="str">
        <f t="shared" si="4"/>
        <v/>
      </c>
      <c r="F102" s="110" t="str">
        <f t="shared" ref="F102:F113" si="5">IF(H102="","",IF(H102="Not Approved",0,C102))</f>
        <v/>
      </c>
      <c r="G102" s="39" t="str">
        <f>IF(H102="Not Approved",0,IFERROR(IF(SUMIFS($E$6:E102,$H$6:H102,H102)&lt;VLOOKUP(H102,'Funding Categories'!$A$3:$D$20,3),D102*F102,IF(E102-(SUMIFS($E$6:E102,$H$6:H102,H102)-VLOOKUP(H102,'Funding Categories'!$A$3:$D$20,3))&lt;0,0,E102-(SUMIFS($E$6:E102,$H$6:H102,H102)-VLOOKUP(H102,'Funding Categories'!$A$3:$D$20,3)))),""))</f>
        <v/>
      </c>
      <c r="H102" s="23"/>
      <c r="I102" s="23"/>
    </row>
    <row r="103" spans="1:9" x14ac:dyDescent="0.3">
      <c r="A103" s="23" t="str">
        <f>IF(OR(C103="",D103=""),"",COUNTA($D$6:$D103))</f>
        <v/>
      </c>
      <c r="B103" s="36"/>
      <c r="C103" s="41"/>
      <c r="D103" s="109"/>
      <c r="E103" s="37" t="str">
        <f t="shared" si="4"/>
        <v/>
      </c>
      <c r="F103" s="110" t="str">
        <f t="shared" si="5"/>
        <v/>
      </c>
      <c r="G103" s="39" t="str">
        <f>IF(H103="Not Approved",0,IFERROR(IF(SUMIFS($E$6:E103,$H$6:H103,H103)&lt;VLOOKUP(H103,'Funding Categories'!$A$3:$D$20,3),D103*F103,IF(E103-(SUMIFS($E$6:E103,$H$6:H103,H103)-VLOOKUP(H103,'Funding Categories'!$A$3:$D$20,3))&lt;0,0,E103-(SUMIFS($E$6:E103,$H$6:H103,H103)-VLOOKUP(H103,'Funding Categories'!$A$3:$D$20,3)))),""))</f>
        <v/>
      </c>
      <c r="H103" s="23"/>
      <c r="I103" s="23"/>
    </row>
    <row r="104" spans="1:9" x14ac:dyDescent="0.3">
      <c r="A104" s="23" t="str">
        <f>IF(OR(C104="",D104=""),"",COUNTA($D$6:$D104))</f>
        <v/>
      </c>
      <c r="B104" s="36"/>
      <c r="C104" s="41"/>
      <c r="D104" s="109"/>
      <c r="E104" s="37" t="str">
        <f t="shared" si="4"/>
        <v/>
      </c>
      <c r="F104" s="110" t="str">
        <f t="shared" si="5"/>
        <v/>
      </c>
      <c r="G104" s="39" t="str">
        <f>IF(H104="Not Approved",0,IFERROR(IF(SUMIFS($E$6:E104,$H$6:H104,H104)&lt;VLOOKUP(H104,'Funding Categories'!$A$3:$D$20,3),D104*F104,IF(E104-(SUMIFS($E$6:E104,$H$6:H104,H104)-VLOOKUP(H104,'Funding Categories'!$A$3:$D$20,3))&lt;0,0,E104-(SUMIFS($E$6:E104,$H$6:H104,H104)-VLOOKUP(H104,'Funding Categories'!$A$3:$D$20,3)))),""))</f>
        <v/>
      </c>
      <c r="H104" s="23"/>
      <c r="I104" s="23"/>
    </row>
    <row r="105" spans="1:9" x14ac:dyDescent="0.3">
      <c r="A105" s="23" t="str">
        <f>IF(OR(C105="",D105=""),"",COUNTA($D$6:$D105))</f>
        <v/>
      </c>
      <c r="B105" s="36"/>
      <c r="C105" s="41"/>
      <c r="D105" s="109"/>
      <c r="E105" s="37" t="str">
        <f t="shared" si="4"/>
        <v/>
      </c>
      <c r="F105" s="110" t="str">
        <f t="shared" si="5"/>
        <v/>
      </c>
      <c r="G105" s="39" t="str">
        <f>IF(H105="Not Approved",0,IFERROR(IF(SUMIFS($E$6:E105,$H$6:H105,H105)&lt;VLOOKUP(H105,'Funding Categories'!$A$3:$D$20,3),D105*F105,IF(E105-(SUMIFS($E$6:E105,$H$6:H105,H105)-VLOOKUP(H105,'Funding Categories'!$A$3:$D$20,3))&lt;0,0,E105-(SUMIFS($E$6:E105,$H$6:H105,H105)-VLOOKUP(H105,'Funding Categories'!$A$3:$D$20,3)))),""))</f>
        <v/>
      </c>
      <c r="H105" s="23"/>
      <c r="I105" s="23"/>
    </row>
    <row r="106" spans="1:9" x14ac:dyDescent="0.3">
      <c r="A106" s="23" t="str">
        <f>IF(OR(C106="",D106=""),"",COUNTA($D$6:$D106))</f>
        <v/>
      </c>
      <c r="B106" s="36"/>
      <c r="C106" s="41"/>
      <c r="D106" s="109"/>
      <c r="E106" s="37" t="str">
        <f t="shared" si="4"/>
        <v/>
      </c>
      <c r="F106" s="110" t="str">
        <f t="shared" si="5"/>
        <v/>
      </c>
      <c r="G106" s="39" t="str">
        <f>IF(H106="Not Approved",0,IFERROR(IF(SUMIFS($E$6:E106,$H$6:H106,H106)&lt;VLOOKUP(H106,'Funding Categories'!$A$3:$D$20,3),D106*F106,IF(E106-(SUMIFS($E$6:E106,$H$6:H106,H106)-VLOOKUP(H106,'Funding Categories'!$A$3:$D$20,3))&lt;0,0,E106-(SUMIFS($E$6:E106,$H$6:H106,H106)-VLOOKUP(H106,'Funding Categories'!$A$3:$D$20,3)))),""))</f>
        <v/>
      </c>
      <c r="H106" s="23"/>
      <c r="I106" s="23"/>
    </row>
    <row r="107" spans="1:9" x14ac:dyDescent="0.3">
      <c r="A107" s="23" t="str">
        <f>IF(OR(C107="",D107=""),"",COUNTA($D$6:$D107))</f>
        <v/>
      </c>
      <c r="B107" s="36"/>
      <c r="C107" s="41"/>
      <c r="D107" s="109"/>
      <c r="E107" s="37" t="str">
        <f t="shared" si="4"/>
        <v/>
      </c>
      <c r="F107" s="110" t="str">
        <f t="shared" si="5"/>
        <v/>
      </c>
      <c r="G107" s="39" t="str">
        <f>IF(H107="Not Approved",0,IFERROR(IF(SUMIFS($E$6:E107,$H$6:H107,H107)&lt;VLOOKUP(H107,'Funding Categories'!$A$3:$D$20,3),D107*F107,IF(E107-(SUMIFS($E$6:E107,$H$6:H107,H107)-VLOOKUP(H107,'Funding Categories'!$A$3:$D$20,3))&lt;0,0,E107-(SUMIFS($E$6:E107,$H$6:H107,H107)-VLOOKUP(H107,'Funding Categories'!$A$3:$D$20,3)))),""))</f>
        <v/>
      </c>
      <c r="H107" s="23"/>
      <c r="I107" s="23"/>
    </row>
    <row r="108" spans="1:9" x14ac:dyDescent="0.3">
      <c r="A108" s="23" t="str">
        <f>IF(OR(C108="",D108=""),"",COUNTA($D$6:$D108))</f>
        <v/>
      </c>
      <c r="B108" s="36"/>
      <c r="C108" s="41"/>
      <c r="D108" s="109"/>
      <c r="E108" s="37" t="str">
        <f t="shared" si="4"/>
        <v/>
      </c>
      <c r="F108" s="110" t="str">
        <f t="shared" si="5"/>
        <v/>
      </c>
      <c r="G108" s="39" t="str">
        <f>IF(H108="Not Approved",0,IFERROR(IF(SUMIFS($E$6:E108,$H$6:H108,H108)&lt;VLOOKUP(H108,'Funding Categories'!$A$3:$D$20,3),D108*F108,IF(E108-(SUMIFS($E$6:E108,$H$6:H108,H108)-VLOOKUP(H108,'Funding Categories'!$A$3:$D$20,3))&lt;0,0,E108-(SUMIFS($E$6:E108,$H$6:H108,H108)-VLOOKUP(H108,'Funding Categories'!$A$3:$D$20,3)))),""))</f>
        <v/>
      </c>
      <c r="H108" s="23"/>
      <c r="I108" s="23"/>
    </row>
    <row r="109" spans="1:9" x14ac:dyDescent="0.3">
      <c r="A109" s="23" t="str">
        <f>IF(OR(C109="",D109=""),"",COUNTA($D$6:$D109))</f>
        <v/>
      </c>
      <c r="B109" s="36"/>
      <c r="C109" s="41"/>
      <c r="D109" s="109"/>
      <c r="E109" s="37" t="str">
        <f t="shared" si="4"/>
        <v/>
      </c>
      <c r="F109" s="110" t="str">
        <f t="shared" si="5"/>
        <v/>
      </c>
      <c r="G109" s="39" t="str">
        <f>IF(H109="Not Approved",0,IFERROR(IF(SUMIFS($E$6:E109,$H$6:H109,H109)&lt;VLOOKUP(H109,'Funding Categories'!$A$3:$D$20,3),D109*F109,IF(E109-(SUMIFS($E$6:E109,$H$6:H109,H109)-VLOOKUP(H109,'Funding Categories'!$A$3:$D$20,3))&lt;0,0,E109-(SUMIFS($E$6:E109,$H$6:H109,H109)-VLOOKUP(H109,'Funding Categories'!$A$3:$D$20,3)))),""))</f>
        <v/>
      </c>
      <c r="H109" s="23"/>
      <c r="I109" s="23"/>
    </row>
    <row r="110" spans="1:9" x14ac:dyDescent="0.3">
      <c r="A110" s="23" t="str">
        <f>IF(OR(C110="",D110=""),"",COUNTA($D$6:$D110))</f>
        <v/>
      </c>
      <c r="B110" s="36"/>
      <c r="C110" s="41"/>
      <c r="D110" s="109"/>
      <c r="E110" s="37" t="str">
        <f t="shared" si="4"/>
        <v/>
      </c>
      <c r="F110" s="110" t="str">
        <f t="shared" si="5"/>
        <v/>
      </c>
      <c r="G110" s="39" t="str">
        <f>IF(H110="Not Approved",0,IFERROR(IF(SUMIFS($E$6:E110,$H$6:H110,H110)&lt;VLOOKUP(H110,'Funding Categories'!$A$3:$D$20,3),D110*F110,IF(E110-(SUMIFS($E$6:E110,$H$6:H110,H110)-VLOOKUP(H110,'Funding Categories'!$A$3:$D$20,3))&lt;0,0,E110-(SUMIFS($E$6:E110,$H$6:H110,H110)-VLOOKUP(H110,'Funding Categories'!$A$3:$D$20,3)))),""))</f>
        <v/>
      </c>
      <c r="H110" s="23"/>
      <c r="I110" s="23"/>
    </row>
    <row r="111" spans="1:9" x14ac:dyDescent="0.3">
      <c r="A111" s="23" t="str">
        <f>IF(OR(C111="",D111=""),"",COUNTA($D$6:$D111))</f>
        <v/>
      </c>
      <c r="B111" s="36"/>
      <c r="C111" s="41"/>
      <c r="D111" s="109"/>
      <c r="E111" s="37" t="str">
        <f t="shared" si="4"/>
        <v/>
      </c>
      <c r="F111" s="110" t="str">
        <f t="shared" si="5"/>
        <v/>
      </c>
      <c r="G111" s="39" t="str">
        <f>IF(H111="Not Approved",0,IFERROR(IF(SUMIFS($E$6:E111,$H$6:H111,H111)&lt;VLOOKUP(H111,'Funding Categories'!$A$3:$D$20,3),D111*F111,IF(E111-(SUMIFS($E$6:E111,$H$6:H111,H111)-VLOOKUP(H111,'Funding Categories'!$A$3:$D$20,3))&lt;0,0,E111-(SUMIFS($E$6:E111,$H$6:H111,H111)-VLOOKUP(H111,'Funding Categories'!$A$3:$D$20,3)))),""))</f>
        <v/>
      </c>
      <c r="H111" s="23"/>
      <c r="I111" s="23"/>
    </row>
    <row r="112" spans="1:9" x14ac:dyDescent="0.3">
      <c r="A112" s="23" t="str">
        <f>IF(OR(C112="",D112=""),"",COUNTA($D$6:$D112))</f>
        <v/>
      </c>
      <c r="B112" s="36"/>
      <c r="C112" s="41"/>
      <c r="D112" s="109"/>
      <c r="E112" s="37" t="str">
        <f t="shared" si="4"/>
        <v/>
      </c>
      <c r="F112" s="110" t="str">
        <f t="shared" si="5"/>
        <v/>
      </c>
      <c r="G112" s="39" t="str">
        <f>IF(H112="Not Approved",0,IFERROR(IF(SUMIFS($E$6:E112,$H$6:H112,H112)&lt;VLOOKUP(H112,'Funding Categories'!$A$3:$D$20,3),D112*F112,IF(E112-(SUMIFS($E$6:E112,$H$6:H112,H112)-VLOOKUP(H112,'Funding Categories'!$A$3:$D$20,3))&lt;0,0,E112-(SUMIFS($E$6:E112,$H$6:H112,H112)-VLOOKUP(H112,'Funding Categories'!$A$3:$D$20,3)))),""))</f>
        <v/>
      </c>
      <c r="H112" s="23"/>
      <c r="I112" s="23"/>
    </row>
    <row r="113" spans="1:9" x14ac:dyDescent="0.3">
      <c r="A113" s="23" t="str">
        <f>IF(OR(C113="",D113=""),"",COUNTA($D$6:$D113))</f>
        <v/>
      </c>
      <c r="B113" s="36"/>
      <c r="C113" s="41"/>
      <c r="D113" s="109"/>
      <c r="E113" s="37" t="str">
        <f t="shared" si="4"/>
        <v/>
      </c>
      <c r="F113" s="110" t="str">
        <f t="shared" si="5"/>
        <v/>
      </c>
      <c r="G113" s="39" t="str">
        <f>IF(H113="Not Approved",0,IFERROR(IF(SUMIFS($E$6:E113,$H$6:H113,H113)&lt;VLOOKUP(H113,'Funding Categories'!$A$3:$D$20,3),D113*F113,IF(E113-(SUMIFS($E$6:E113,$H$6:H113,H113)-VLOOKUP(H113,'Funding Categories'!$A$3:$D$20,3))&lt;0,0,E113-(SUMIFS($E$6:E113,$H$6:H113,H113)-VLOOKUP(H113,'Funding Categories'!$A$3:$D$20,3)))),""))</f>
        <v/>
      </c>
      <c r="H113" s="23"/>
      <c r="I113" s="23"/>
    </row>
    <row r="114" spans="1:9" x14ac:dyDescent="0.3">
      <c r="A114" s="23" t="str">
        <f>IF(OR(C114="",D114=""),"",COUNTA($D$6:$D114))</f>
        <v/>
      </c>
      <c r="B114" s="36"/>
      <c r="C114" s="41"/>
      <c r="D114" s="109"/>
      <c r="E114" s="37" t="str">
        <f t="shared" ref="E114:E125" si="6">IF(OR(C114="",D114=""),"",C114*D114)</f>
        <v/>
      </c>
      <c r="F114" s="110" t="str">
        <f t="shared" ref="F114:F125" si="7">IF(H114="","",IF(H114="Not Approved",0,C114))</f>
        <v/>
      </c>
      <c r="G114" s="39" t="str">
        <f>IF(H114="Not Approved",0,IFERROR(IF(SUMIFS($E$6:E114,$H$6:H114,H114)&lt;VLOOKUP(H114,'Funding Categories'!$A$3:$D$20,3),D114*F114,IF(E114-(SUMIFS($E$6:E114,$H$6:H114,H114)-VLOOKUP(H114,'Funding Categories'!$A$3:$D$20,3))&lt;0,0,E114-(SUMIFS($E$6:E114,$H$6:H114,H114)-VLOOKUP(H114,'Funding Categories'!$A$3:$D$20,3)))),""))</f>
        <v/>
      </c>
      <c r="H114" s="23"/>
      <c r="I114" s="23"/>
    </row>
    <row r="115" spans="1:9" x14ac:dyDescent="0.3">
      <c r="A115" s="23" t="str">
        <f>IF(OR(C115="",D115=""),"",COUNTA($D$6:$D115))</f>
        <v/>
      </c>
      <c r="B115" s="36"/>
      <c r="C115" s="41"/>
      <c r="D115" s="109"/>
      <c r="E115" s="37" t="str">
        <f t="shared" si="6"/>
        <v/>
      </c>
      <c r="F115" s="110" t="str">
        <f t="shared" si="7"/>
        <v/>
      </c>
      <c r="G115" s="39" t="str">
        <f>IF(H115="Not Approved",0,IFERROR(IF(SUMIFS($E$6:E115,$H$6:H115,H115)&lt;VLOOKUP(H115,'Funding Categories'!$A$3:$D$20,3),D115*F115,IF(E115-(SUMIFS($E$6:E115,$H$6:H115,H115)-VLOOKUP(H115,'Funding Categories'!$A$3:$D$20,3))&lt;0,0,E115-(SUMIFS($E$6:E115,$H$6:H115,H115)-VLOOKUP(H115,'Funding Categories'!$A$3:$D$20,3)))),""))</f>
        <v/>
      </c>
      <c r="H115" s="23"/>
      <c r="I115" s="23"/>
    </row>
    <row r="116" spans="1:9" x14ac:dyDescent="0.3">
      <c r="A116" s="23" t="str">
        <f>IF(OR(C116="",D116=""),"",COUNTA($D$6:$D116))</f>
        <v/>
      </c>
      <c r="B116" s="36"/>
      <c r="C116" s="41"/>
      <c r="D116" s="109"/>
      <c r="E116" s="37" t="str">
        <f t="shared" si="6"/>
        <v/>
      </c>
      <c r="F116" s="110" t="str">
        <f t="shared" si="7"/>
        <v/>
      </c>
      <c r="G116" s="39" t="str">
        <f>IF(H116="Not Approved",0,IFERROR(IF(SUMIFS($E$6:E116,$H$6:H116,H116)&lt;VLOOKUP(H116,'Funding Categories'!$A$3:$D$20,3),D116*F116,IF(E116-(SUMIFS($E$6:E116,$H$6:H116,H116)-VLOOKUP(H116,'Funding Categories'!$A$3:$D$20,3))&lt;0,0,E116-(SUMIFS($E$6:E116,$H$6:H116,H116)-VLOOKUP(H116,'Funding Categories'!$A$3:$D$20,3)))),""))</f>
        <v/>
      </c>
      <c r="H116" s="23"/>
      <c r="I116" s="23"/>
    </row>
    <row r="117" spans="1:9" x14ac:dyDescent="0.3">
      <c r="A117" s="23" t="str">
        <f>IF(OR(C117="",D117=""),"",COUNTA($D$6:$D117))</f>
        <v/>
      </c>
      <c r="B117" s="36"/>
      <c r="C117" s="41"/>
      <c r="D117" s="109"/>
      <c r="E117" s="37" t="str">
        <f t="shared" si="6"/>
        <v/>
      </c>
      <c r="F117" s="110" t="str">
        <f t="shared" si="7"/>
        <v/>
      </c>
      <c r="G117" s="39" t="str">
        <f>IF(H117="Not Approved",0,IFERROR(IF(SUMIFS($E$6:E117,$H$6:H117,H117)&lt;VLOOKUP(H117,'Funding Categories'!$A$3:$D$20,3),D117*F117,IF(E117-(SUMIFS($E$6:E117,$H$6:H117,H117)-VLOOKUP(H117,'Funding Categories'!$A$3:$D$20,3))&lt;0,0,E117-(SUMIFS($E$6:E117,$H$6:H117,H117)-VLOOKUP(H117,'Funding Categories'!$A$3:$D$20,3)))),""))</f>
        <v/>
      </c>
      <c r="H117" s="23"/>
      <c r="I117" s="23"/>
    </row>
    <row r="118" spans="1:9" x14ac:dyDescent="0.3">
      <c r="A118" s="23" t="str">
        <f>IF(OR(C118="",D118=""),"",COUNTA($D$6:$D118))</f>
        <v/>
      </c>
      <c r="B118" s="36"/>
      <c r="C118" s="41"/>
      <c r="D118" s="109"/>
      <c r="E118" s="37" t="str">
        <f t="shared" si="6"/>
        <v/>
      </c>
      <c r="F118" s="110" t="str">
        <f t="shared" si="7"/>
        <v/>
      </c>
      <c r="G118" s="39" t="str">
        <f>IF(H118="Not Approved",0,IFERROR(IF(SUMIFS($E$6:E118,$H$6:H118,H118)&lt;VLOOKUP(H118,'Funding Categories'!$A$3:$D$20,3),D118*F118,IF(E118-(SUMIFS($E$6:E118,$H$6:H118,H118)-VLOOKUP(H118,'Funding Categories'!$A$3:$D$20,3))&lt;0,0,E118-(SUMIFS($E$6:E118,$H$6:H118,H118)-VLOOKUP(H118,'Funding Categories'!$A$3:$D$20,3)))),""))</f>
        <v/>
      </c>
      <c r="H118" s="23"/>
      <c r="I118" s="23"/>
    </row>
    <row r="119" spans="1:9" x14ac:dyDescent="0.3">
      <c r="A119" s="23" t="str">
        <f>IF(OR(C119="",D119=""),"",COUNTA($D$6:$D119))</f>
        <v/>
      </c>
      <c r="B119" s="36"/>
      <c r="C119" s="41"/>
      <c r="D119" s="109"/>
      <c r="E119" s="37" t="str">
        <f t="shared" si="6"/>
        <v/>
      </c>
      <c r="F119" s="110" t="str">
        <f t="shared" si="7"/>
        <v/>
      </c>
      <c r="G119" s="39" t="str">
        <f>IF(H119="Not Approved",0,IFERROR(IF(SUMIFS($E$6:E119,$H$6:H119,H119)&lt;VLOOKUP(H119,'Funding Categories'!$A$3:$D$20,3),D119*F119,IF(E119-(SUMIFS($E$6:E119,$H$6:H119,H119)-VLOOKUP(H119,'Funding Categories'!$A$3:$D$20,3))&lt;0,0,E119-(SUMIFS($E$6:E119,$H$6:H119,H119)-VLOOKUP(H119,'Funding Categories'!$A$3:$D$20,3)))),""))</f>
        <v/>
      </c>
      <c r="H119" s="23"/>
      <c r="I119" s="23"/>
    </row>
    <row r="120" spans="1:9" x14ac:dyDescent="0.3">
      <c r="A120" s="23" t="str">
        <f>IF(OR(C120="",D120=""),"",COUNTA($D$6:$D120))</f>
        <v/>
      </c>
      <c r="B120" s="36"/>
      <c r="C120" s="41"/>
      <c r="D120" s="109"/>
      <c r="E120" s="37" t="str">
        <f t="shared" si="6"/>
        <v/>
      </c>
      <c r="F120" s="110" t="str">
        <f t="shared" si="7"/>
        <v/>
      </c>
      <c r="G120" s="39" t="str">
        <f>IF(H120="Not Approved",0,IFERROR(IF(SUMIFS($E$6:E120,$H$6:H120,H120)&lt;VLOOKUP(H120,'Funding Categories'!$A$3:$D$20,3),D120*F120,IF(E120-(SUMIFS($E$6:E120,$H$6:H120,H120)-VLOOKUP(H120,'Funding Categories'!$A$3:$D$20,3))&lt;0,0,E120-(SUMIFS($E$6:E120,$H$6:H120,H120)-VLOOKUP(H120,'Funding Categories'!$A$3:$D$20,3)))),""))</f>
        <v/>
      </c>
      <c r="H120" s="23"/>
      <c r="I120" s="23"/>
    </row>
    <row r="121" spans="1:9" x14ac:dyDescent="0.3">
      <c r="A121" s="23" t="str">
        <f>IF(OR(C121="",D121=""),"",COUNTA($D$6:$D121))</f>
        <v/>
      </c>
      <c r="B121" s="36"/>
      <c r="C121" s="41"/>
      <c r="D121" s="109"/>
      <c r="E121" s="37" t="str">
        <f t="shared" si="6"/>
        <v/>
      </c>
      <c r="F121" s="110" t="str">
        <f t="shared" si="7"/>
        <v/>
      </c>
      <c r="G121" s="39" t="str">
        <f>IF(H121="Not Approved",0,IFERROR(IF(SUMIFS($E$6:E121,$H$6:H121,H121)&lt;VLOOKUP(H121,'Funding Categories'!$A$3:$D$20,3),D121*F121,IF(E121-(SUMIFS($E$6:E121,$H$6:H121,H121)-VLOOKUP(H121,'Funding Categories'!$A$3:$D$20,3))&lt;0,0,E121-(SUMIFS($E$6:E121,$H$6:H121,H121)-VLOOKUP(H121,'Funding Categories'!$A$3:$D$20,3)))),""))</f>
        <v/>
      </c>
      <c r="H121" s="23"/>
      <c r="I121" s="23"/>
    </row>
    <row r="122" spans="1:9" x14ac:dyDescent="0.3">
      <c r="A122" s="23" t="str">
        <f>IF(OR(C122="",D122=""),"",COUNTA($D$6:$D122))</f>
        <v/>
      </c>
      <c r="B122" s="36"/>
      <c r="C122" s="41"/>
      <c r="D122" s="109"/>
      <c r="E122" s="37" t="str">
        <f t="shared" si="6"/>
        <v/>
      </c>
      <c r="F122" s="110" t="str">
        <f t="shared" si="7"/>
        <v/>
      </c>
      <c r="G122" s="39" t="str">
        <f>IF(H122="Not Approved",0,IFERROR(IF(SUMIFS($E$6:E122,$H$6:H122,H122)&lt;VLOOKUP(H122,'Funding Categories'!$A$3:$D$20,3),D122*F122,IF(E122-(SUMIFS($E$6:E122,$H$6:H122,H122)-VLOOKUP(H122,'Funding Categories'!$A$3:$D$20,3))&lt;0,0,E122-(SUMIFS($E$6:E122,$H$6:H122,H122)-VLOOKUP(H122,'Funding Categories'!$A$3:$D$20,3)))),""))</f>
        <v/>
      </c>
      <c r="H122" s="23"/>
      <c r="I122" s="23"/>
    </row>
    <row r="123" spans="1:9" x14ac:dyDescent="0.3">
      <c r="A123" s="23" t="str">
        <f>IF(OR(C123="",D123=""),"",COUNTA($D$6:$D123))</f>
        <v/>
      </c>
      <c r="B123" s="36"/>
      <c r="C123" s="41"/>
      <c r="D123" s="109"/>
      <c r="E123" s="37" t="str">
        <f t="shared" si="6"/>
        <v/>
      </c>
      <c r="F123" s="110" t="str">
        <f t="shared" si="7"/>
        <v/>
      </c>
      <c r="G123" s="39" t="str">
        <f>IF(H123="Not Approved",0,IFERROR(IF(SUMIFS($E$6:E123,$H$6:H123,H123)&lt;VLOOKUP(H123,'Funding Categories'!$A$3:$D$20,3),D123*F123,IF(E123-(SUMIFS($E$6:E123,$H$6:H123,H123)-VLOOKUP(H123,'Funding Categories'!$A$3:$D$20,3))&lt;0,0,E123-(SUMIFS($E$6:E123,$H$6:H123,H123)-VLOOKUP(H123,'Funding Categories'!$A$3:$D$20,3)))),""))</f>
        <v/>
      </c>
      <c r="H123" s="23"/>
      <c r="I123" s="23"/>
    </row>
    <row r="124" spans="1:9" x14ac:dyDescent="0.3">
      <c r="A124" s="23" t="str">
        <f>IF(OR(C124="",D124=""),"",COUNTA($D$6:$D124))</f>
        <v/>
      </c>
      <c r="B124" s="36"/>
      <c r="C124" s="41"/>
      <c r="D124" s="109"/>
      <c r="E124" s="37" t="str">
        <f t="shared" si="6"/>
        <v/>
      </c>
      <c r="F124" s="110" t="str">
        <f t="shared" si="7"/>
        <v/>
      </c>
      <c r="G124" s="39" t="str">
        <f>IF(H124="Not Approved",0,IFERROR(IF(SUMIFS($E$6:E124,$H$6:H124,H124)&lt;VLOOKUP(H124,'Funding Categories'!$A$3:$D$20,3),D124*F124,IF(E124-(SUMIFS($E$6:E124,$H$6:H124,H124)-VLOOKUP(H124,'Funding Categories'!$A$3:$D$20,3))&lt;0,0,E124-(SUMIFS($E$6:E124,$H$6:H124,H124)-VLOOKUP(H124,'Funding Categories'!$A$3:$D$20,3)))),""))</f>
        <v/>
      </c>
      <c r="H124" s="23"/>
      <c r="I124" s="23"/>
    </row>
    <row r="125" spans="1:9" x14ac:dyDescent="0.3">
      <c r="A125" s="23" t="str">
        <f>IF(OR(C125="",D125=""),"",COUNTA($D$6:$D125))</f>
        <v/>
      </c>
      <c r="B125" s="36"/>
      <c r="C125" s="41"/>
      <c r="D125" s="109"/>
      <c r="E125" s="37" t="str">
        <f t="shared" si="6"/>
        <v/>
      </c>
      <c r="F125" s="110" t="str">
        <f t="shared" si="7"/>
        <v/>
      </c>
      <c r="G125" s="39" t="str">
        <f>IF(H125="Not Approved",0,IFERROR(IF(SUMIFS($E$6:E125,$H$6:H125,H125)&lt;VLOOKUP(H125,'Funding Categories'!$A$3:$D$20,3),D125*F125,IF(E125-(SUMIFS($E$6:E125,$H$6:H125,H125)-VLOOKUP(H125,'Funding Categories'!$A$3:$D$20,3))&lt;0,0,E125-(SUMIFS($E$6:E125,$H$6:H125,H125)-VLOOKUP(H125,'Funding Categories'!$A$3:$D$20,3)))),""))</f>
        <v/>
      </c>
      <c r="H125" s="23"/>
      <c r="I125" s="23"/>
    </row>
    <row r="126" spans="1:9" hidden="1" x14ac:dyDescent="0.3"/>
    <row r="127" spans="1:9" hidden="1" x14ac:dyDescent="0.3"/>
    <row r="128" spans="1:9"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sheetData>
  <sheetProtection algorithmName="SHA-512" hashValue="Tq2apfvukLwYkH+3Eg56MYjpDD8B2qu+jeIBvIViJU8GYcUyshZZXaRaZ+iKR9gL7M/XVNvAghD8TUkTQk5IGA==" saltValue="LkyfvhwvrdysNDd+BYrJQw==" spinCount="100000" sheet="1" selectLockedCells="1" selectUnlockedCells="1"/>
  <mergeCells count="4">
    <mergeCell ref="A1:I1"/>
    <mergeCell ref="A2:I2"/>
    <mergeCell ref="A3:I3"/>
    <mergeCell ref="A4:I4"/>
  </mergeCells>
  <phoneticPr fontId="8" type="noConversion"/>
  <conditionalFormatting sqref="A3:I3">
    <cfRule type="beginsWith" dxfId="0" priority="1" operator="beginsWith" text="&lt;&lt;">
      <formula>LEFT(A3,LEN("&lt;&lt;"))="&lt;&lt;"</formula>
    </cfRule>
  </conditionalFormatting>
  <dataValidations count="1">
    <dataValidation type="list" allowBlank="1" showInputMessage="1" showErrorMessage="1" sqref="I6:I125">
      <formula1>"Yes, No"</formula1>
    </dataValidation>
  </dataValidations>
  <pageMargins left="0.25" right="0.25" top="0.5" bottom="0.5" header="0.3" footer="0.3"/>
  <pageSetup scale="6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'Funding Categories'!$A$3:$A$20</xm:f>
          </x14:formula1>
          <xm:sqref>H6:H125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2"/>
  <sheetViews>
    <sheetView topLeftCell="A3" workbookViewId="0">
      <selection activeCell="A15" sqref="A15"/>
    </sheetView>
  </sheetViews>
  <sheetFormatPr defaultColWidth="0" defaultRowHeight="15.75" x14ac:dyDescent="0.25"/>
  <cols>
    <col min="1" max="1" width="86.875" bestFit="1" customWidth="1"/>
    <col min="2" max="2" width="32.375" style="48" bestFit="1" customWidth="1"/>
    <col min="3" max="16384" width="10.875" hidden="1"/>
  </cols>
  <sheetData>
    <row r="1" spans="1:2" ht="65.099999999999994" customHeight="1" x14ac:dyDescent="0.45">
      <c r="A1" s="49" t="s">
        <v>564</v>
      </c>
      <c r="B1" s="43"/>
    </row>
    <row r="2" spans="1:2" s="52" customFormat="1" ht="39.950000000000003" customHeight="1" x14ac:dyDescent="0.25">
      <c r="A2" s="50" t="s">
        <v>563</v>
      </c>
      <c r="B2" s="51" t="s">
        <v>565</v>
      </c>
    </row>
    <row r="3" spans="1:2" ht="17.25" x14ac:dyDescent="0.3">
      <c r="A3" s="44" t="s">
        <v>52</v>
      </c>
      <c r="B3" s="43" t="s">
        <v>260</v>
      </c>
    </row>
    <row r="4" spans="1:2" ht="17.25" x14ac:dyDescent="0.3">
      <c r="A4" s="44" t="s">
        <v>568</v>
      </c>
      <c r="B4" s="43" t="s">
        <v>261</v>
      </c>
    </row>
    <row r="5" spans="1:2" ht="17.25" x14ac:dyDescent="0.3">
      <c r="A5" s="44" t="s">
        <v>53</v>
      </c>
      <c r="B5" s="43" t="s">
        <v>262</v>
      </c>
    </row>
    <row r="6" spans="1:2" ht="17.25" x14ac:dyDescent="0.3">
      <c r="A6" s="44" t="s">
        <v>54</v>
      </c>
      <c r="B6" s="43" t="s">
        <v>263</v>
      </c>
    </row>
    <row r="7" spans="1:2" ht="17.25" x14ac:dyDescent="0.3">
      <c r="A7" s="44" t="s">
        <v>55</v>
      </c>
      <c r="B7" s="43" t="s">
        <v>264</v>
      </c>
    </row>
    <row r="8" spans="1:2" ht="17.25" x14ac:dyDescent="0.3">
      <c r="A8" s="44" t="s">
        <v>569</v>
      </c>
      <c r="B8" s="43" t="s">
        <v>265</v>
      </c>
    </row>
    <row r="9" spans="1:2" ht="17.25" x14ac:dyDescent="0.3">
      <c r="A9" s="44" t="s">
        <v>56</v>
      </c>
      <c r="B9" s="43" t="s">
        <v>266</v>
      </c>
    </row>
    <row r="10" spans="1:2" ht="17.25" x14ac:dyDescent="0.3">
      <c r="A10" s="44" t="s">
        <v>57</v>
      </c>
      <c r="B10" s="43" t="s">
        <v>267</v>
      </c>
    </row>
    <row r="11" spans="1:2" ht="17.25" x14ac:dyDescent="0.3">
      <c r="A11" s="44" t="s">
        <v>58</v>
      </c>
      <c r="B11" s="43" t="s">
        <v>268</v>
      </c>
    </row>
    <row r="12" spans="1:2" ht="17.25" x14ac:dyDescent="0.3">
      <c r="A12" s="44" t="s">
        <v>59</v>
      </c>
      <c r="B12" s="43" t="s">
        <v>269</v>
      </c>
    </row>
    <row r="13" spans="1:2" ht="17.25" x14ac:dyDescent="0.3">
      <c r="A13" s="44" t="s">
        <v>60</v>
      </c>
      <c r="B13" s="43" t="s">
        <v>270</v>
      </c>
    </row>
    <row r="14" spans="1:2" ht="17.25" x14ac:dyDescent="0.3">
      <c r="A14" s="44" t="s">
        <v>61</v>
      </c>
      <c r="B14" s="43" t="s">
        <v>272</v>
      </c>
    </row>
    <row r="15" spans="1:2" ht="17.25" x14ac:dyDescent="0.3">
      <c r="A15" s="44" t="s">
        <v>62</v>
      </c>
      <c r="B15" s="43" t="s">
        <v>274</v>
      </c>
    </row>
    <row r="16" spans="1:2" ht="17.25" x14ac:dyDescent="0.3">
      <c r="A16" s="44" t="s">
        <v>570</v>
      </c>
      <c r="B16" s="43" t="s">
        <v>275</v>
      </c>
    </row>
    <row r="17" spans="1:2" ht="17.25" x14ac:dyDescent="0.3">
      <c r="A17" s="44" t="s">
        <v>571</v>
      </c>
      <c r="B17" s="43" t="s">
        <v>276</v>
      </c>
    </row>
    <row r="18" spans="1:2" ht="17.25" x14ac:dyDescent="0.3">
      <c r="A18" s="44" t="s">
        <v>572</v>
      </c>
      <c r="B18" s="43" t="s">
        <v>277</v>
      </c>
    </row>
    <row r="19" spans="1:2" ht="17.25" x14ac:dyDescent="0.3">
      <c r="A19" s="44" t="s">
        <v>573</v>
      </c>
      <c r="B19" s="43" t="s">
        <v>278</v>
      </c>
    </row>
    <row r="20" spans="1:2" ht="17.25" x14ac:dyDescent="0.3">
      <c r="A20" s="44" t="s">
        <v>574</v>
      </c>
      <c r="B20" s="43" t="s">
        <v>326</v>
      </c>
    </row>
    <row r="21" spans="1:2" ht="17.25" x14ac:dyDescent="0.3">
      <c r="A21" s="44" t="s">
        <v>575</v>
      </c>
      <c r="B21" s="43" t="s">
        <v>291</v>
      </c>
    </row>
    <row r="22" spans="1:2" ht="17.25" x14ac:dyDescent="0.3">
      <c r="A22" s="44" t="s">
        <v>576</v>
      </c>
      <c r="B22" s="43" t="s">
        <v>279</v>
      </c>
    </row>
    <row r="23" spans="1:2" ht="17.25" x14ac:dyDescent="0.3">
      <c r="A23" s="44" t="s">
        <v>577</v>
      </c>
      <c r="B23" s="43" t="s">
        <v>280</v>
      </c>
    </row>
    <row r="24" spans="1:2" ht="17.25" x14ac:dyDescent="0.3">
      <c r="A24" s="44" t="s">
        <v>63</v>
      </c>
      <c r="B24" s="43" t="s">
        <v>281</v>
      </c>
    </row>
    <row r="25" spans="1:2" ht="17.25" x14ac:dyDescent="0.3">
      <c r="A25" s="44" t="s">
        <v>578</v>
      </c>
      <c r="B25" s="43" t="s">
        <v>282</v>
      </c>
    </row>
    <row r="26" spans="1:2" ht="17.25" x14ac:dyDescent="0.3">
      <c r="A26" s="44" t="s">
        <v>64</v>
      </c>
      <c r="B26" s="43" t="s">
        <v>283</v>
      </c>
    </row>
    <row r="27" spans="1:2" ht="17.25" x14ac:dyDescent="0.3">
      <c r="A27" s="44" t="s">
        <v>65</v>
      </c>
      <c r="B27" s="43" t="s">
        <v>284</v>
      </c>
    </row>
    <row r="28" spans="1:2" ht="17.25" x14ac:dyDescent="0.3">
      <c r="A28" s="44" t="s">
        <v>66</v>
      </c>
      <c r="B28" s="43" t="s">
        <v>286</v>
      </c>
    </row>
    <row r="29" spans="1:2" ht="17.25" x14ac:dyDescent="0.3">
      <c r="A29" s="44" t="s">
        <v>67</v>
      </c>
      <c r="B29" s="43" t="s">
        <v>287</v>
      </c>
    </row>
    <row r="30" spans="1:2" ht="17.25" x14ac:dyDescent="0.3">
      <c r="A30" s="44" t="s">
        <v>579</v>
      </c>
      <c r="B30" s="43" t="s">
        <v>289</v>
      </c>
    </row>
    <row r="31" spans="1:2" ht="17.25" x14ac:dyDescent="0.3">
      <c r="A31" s="44" t="s">
        <v>68</v>
      </c>
      <c r="B31" s="43" t="s">
        <v>288</v>
      </c>
    </row>
    <row r="32" spans="1:2" ht="17.25" x14ac:dyDescent="0.3">
      <c r="A32" s="44" t="s">
        <v>69</v>
      </c>
      <c r="B32" s="43" t="s">
        <v>290</v>
      </c>
    </row>
    <row r="33" spans="1:2" ht="17.25" x14ac:dyDescent="0.3">
      <c r="A33" s="44" t="s">
        <v>70</v>
      </c>
      <c r="B33" s="43" t="s">
        <v>292</v>
      </c>
    </row>
    <row r="34" spans="1:2" ht="17.25" x14ac:dyDescent="0.3">
      <c r="A34" s="44" t="s">
        <v>71</v>
      </c>
      <c r="B34" s="43" t="s">
        <v>293</v>
      </c>
    </row>
    <row r="35" spans="1:2" ht="17.25" x14ac:dyDescent="0.3">
      <c r="A35" s="44" t="s">
        <v>580</v>
      </c>
      <c r="B35" s="43" t="s">
        <v>294</v>
      </c>
    </row>
    <row r="36" spans="1:2" ht="17.25" x14ac:dyDescent="0.3">
      <c r="A36" s="44" t="s">
        <v>581</v>
      </c>
      <c r="B36" s="43" t="s">
        <v>295</v>
      </c>
    </row>
    <row r="37" spans="1:2" ht="17.25" x14ac:dyDescent="0.3">
      <c r="A37" s="44" t="s">
        <v>582</v>
      </c>
      <c r="B37" s="43" t="s">
        <v>296</v>
      </c>
    </row>
    <row r="38" spans="1:2" ht="17.25" x14ac:dyDescent="0.3">
      <c r="A38" s="44" t="s">
        <v>72</v>
      </c>
      <c r="B38" s="43" t="s">
        <v>297</v>
      </c>
    </row>
    <row r="39" spans="1:2" ht="17.25" x14ac:dyDescent="0.3">
      <c r="A39" s="44" t="s">
        <v>73</v>
      </c>
      <c r="B39" s="43" t="s">
        <v>298</v>
      </c>
    </row>
    <row r="40" spans="1:2" ht="17.25" x14ac:dyDescent="0.3">
      <c r="A40" s="44" t="s">
        <v>74</v>
      </c>
      <c r="B40" s="43" t="s">
        <v>299</v>
      </c>
    </row>
    <row r="41" spans="1:2" ht="17.25" x14ac:dyDescent="0.3">
      <c r="A41" s="44" t="s">
        <v>75</v>
      </c>
      <c r="B41" s="43"/>
    </row>
    <row r="42" spans="1:2" ht="17.25" x14ac:dyDescent="0.3">
      <c r="A42" s="44" t="s">
        <v>583</v>
      </c>
      <c r="B42" s="43" t="s">
        <v>300</v>
      </c>
    </row>
    <row r="43" spans="1:2" ht="17.25" x14ac:dyDescent="0.3">
      <c r="A43" s="44" t="s">
        <v>76</v>
      </c>
      <c r="B43" s="43" t="s">
        <v>301</v>
      </c>
    </row>
    <row r="44" spans="1:2" ht="17.25" x14ac:dyDescent="0.3">
      <c r="A44" s="44" t="s">
        <v>77</v>
      </c>
      <c r="B44" s="43" t="s">
        <v>302</v>
      </c>
    </row>
    <row r="45" spans="1:2" ht="17.25" x14ac:dyDescent="0.3">
      <c r="A45" s="44" t="s">
        <v>78</v>
      </c>
      <c r="B45" s="43" t="s">
        <v>303</v>
      </c>
    </row>
    <row r="46" spans="1:2" ht="17.25" x14ac:dyDescent="0.3">
      <c r="A46" s="44" t="s">
        <v>79</v>
      </c>
      <c r="B46" s="43" t="s">
        <v>304</v>
      </c>
    </row>
    <row r="47" spans="1:2" ht="17.25" x14ac:dyDescent="0.3">
      <c r="A47" s="44" t="s">
        <v>584</v>
      </c>
      <c r="B47" s="43" t="s">
        <v>305</v>
      </c>
    </row>
    <row r="48" spans="1:2" ht="17.25" x14ac:dyDescent="0.3">
      <c r="A48" s="44" t="s">
        <v>80</v>
      </c>
      <c r="B48" s="43" t="s">
        <v>306</v>
      </c>
    </row>
    <row r="49" spans="1:2" ht="17.25" x14ac:dyDescent="0.3">
      <c r="A49" s="44" t="s">
        <v>585</v>
      </c>
      <c r="B49" s="43" t="s">
        <v>307</v>
      </c>
    </row>
    <row r="50" spans="1:2" ht="17.25" x14ac:dyDescent="0.3">
      <c r="A50" s="44" t="s">
        <v>81</v>
      </c>
      <c r="B50" s="43" t="s">
        <v>308</v>
      </c>
    </row>
    <row r="51" spans="1:2" ht="17.25" x14ac:dyDescent="0.3">
      <c r="A51" s="44" t="s">
        <v>82</v>
      </c>
      <c r="B51" s="43" t="s">
        <v>586</v>
      </c>
    </row>
    <row r="52" spans="1:2" ht="17.25" x14ac:dyDescent="0.3">
      <c r="A52" s="44" t="s">
        <v>83</v>
      </c>
      <c r="B52" s="43" t="s">
        <v>310</v>
      </c>
    </row>
    <row r="53" spans="1:2" ht="17.25" x14ac:dyDescent="0.3">
      <c r="A53" s="44" t="s">
        <v>84</v>
      </c>
      <c r="B53" s="43" t="s">
        <v>311</v>
      </c>
    </row>
    <row r="54" spans="1:2" ht="17.25" x14ac:dyDescent="0.3">
      <c r="A54" s="44" t="s">
        <v>587</v>
      </c>
      <c r="B54" s="43"/>
    </row>
    <row r="55" spans="1:2" ht="17.25" x14ac:dyDescent="0.3">
      <c r="A55" s="44" t="s">
        <v>85</v>
      </c>
      <c r="B55" s="43" t="s">
        <v>312</v>
      </c>
    </row>
    <row r="56" spans="1:2" ht="17.25" x14ac:dyDescent="0.3">
      <c r="A56" s="44" t="s">
        <v>86</v>
      </c>
      <c r="B56" s="43" t="s">
        <v>314</v>
      </c>
    </row>
    <row r="57" spans="1:2" ht="17.25" x14ac:dyDescent="0.3">
      <c r="A57" s="44" t="s">
        <v>87</v>
      </c>
      <c r="B57" s="43" t="s">
        <v>315</v>
      </c>
    </row>
    <row r="58" spans="1:2" ht="17.25" x14ac:dyDescent="0.3">
      <c r="A58" s="44" t="s">
        <v>88</v>
      </c>
      <c r="B58" s="43" t="s">
        <v>316</v>
      </c>
    </row>
    <row r="59" spans="1:2" ht="17.25" x14ac:dyDescent="0.3">
      <c r="A59" s="44" t="s">
        <v>89</v>
      </c>
      <c r="B59" s="43" t="s">
        <v>317</v>
      </c>
    </row>
    <row r="60" spans="1:2" ht="17.25" x14ac:dyDescent="0.3">
      <c r="A60" s="44" t="s">
        <v>90</v>
      </c>
      <c r="B60" s="43" t="s">
        <v>319</v>
      </c>
    </row>
    <row r="61" spans="1:2" ht="17.25" x14ac:dyDescent="0.3">
      <c r="A61" s="45" t="s">
        <v>588</v>
      </c>
      <c r="B61" s="43" t="s">
        <v>336</v>
      </c>
    </row>
    <row r="62" spans="1:2" ht="17.25" x14ac:dyDescent="0.3">
      <c r="A62" s="44" t="s">
        <v>91</v>
      </c>
      <c r="B62" s="43" t="s">
        <v>320</v>
      </c>
    </row>
    <row r="63" spans="1:2" ht="17.25" x14ac:dyDescent="0.3">
      <c r="A63" s="44" t="s">
        <v>92</v>
      </c>
      <c r="B63" s="43"/>
    </row>
    <row r="64" spans="1:2" ht="17.25" x14ac:dyDescent="0.3">
      <c r="A64" s="44" t="s">
        <v>93</v>
      </c>
      <c r="B64" s="43" t="s">
        <v>321</v>
      </c>
    </row>
    <row r="65" spans="1:2" ht="17.25" x14ac:dyDescent="0.3">
      <c r="A65" s="44" t="s">
        <v>94</v>
      </c>
      <c r="B65" s="43" t="s">
        <v>322</v>
      </c>
    </row>
    <row r="66" spans="1:2" ht="17.25" x14ac:dyDescent="0.3">
      <c r="A66" s="44" t="s">
        <v>95</v>
      </c>
      <c r="B66" s="43" t="s">
        <v>323</v>
      </c>
    </row>
    <row r="67" spans="1:2" ht="17.25" x14ac:dyDescent="0.3">
      <c r="A67" s="44" t="s">
        <v>589</v>
      </c>
      <c r="B67" s="43" t="s">
        <v>590</v>
      </c>
    </row>
    <row r="68" spans="1:2" ht="17.25" x14ac:dyDescent="0.3">
      <c r="A68" s="44" t="s">
        <v>591</v>
      </c>
      <c r="B68" s="43" t="s">
        <v>325</v>
      </c>
    </row>
    <row r="69" spans="1:2" ht="17.25" x14ac:dyDescent="0.3">
      <c r="A69" s="44" t="s">
        <v>592</v>
      </c>
      <c r="B69" s="43" t="s">
        <v>327</v>
      </c>
    </row>
    <row r="70" spans="1:2" ht="17.25" x14ac:dyDescent="0.3">
      <c r="A70" s="44" t="s">
        <v>593</v>
      </c>
      <c r="B70" s="43" t="s">
        <v>594</v>
      </c>
    </row>
    <row r="71" spans="1:2" ht="17.25" x14ac:dyDescent="0.3">
      <c r="A71" s="44" t="s">
        <v>595</v>
      </c>
      <c r="B71" s="43" t="s">
        <v>596</v>
      </c>
    </row>
    <row r="72" spans="1:2" ht="17.25" x14ac:dyDescent="0.3">
      <c r="A72" s="44" t="s">
        <v>96</v>
      </c>
      <c r="B72" s="43" t="s">
        <v>330</v>
      </c>
    </row>
    <row r="73" spans="1:2" ht="17.25" x14ac:dyDescent="0.3">
      <c r="A73" s="44" t="s">
        <v>97</v>
      </c>
      <c r="B73" s="43" t="s">
        <v>331</v>
      </c>
    </row>
    <row r="74" spans="1:2" ht="17.25" x14ac:dyDescent="0.3">
      <c r="A74" s="44" t="s">
        <v>98</v>
      </c>
      <c r="B74" s="43" t="s">
        <v>332</v>
      </c>
    </row>
    <row r="75" spans="1:2" ht="17.25" x14ac:dyDescent="0.3">
      <c r="A75" s="44" t="s">
        <v>99</v>
      </c>
      <c r="B75" s="43" t="s">
        <v>333</v>
      </c>
    </row>
    <row r="76" spans="1:2" ht="17.25" x14ac:dyDescent="0.3">
      <c r="A76" s="44" t="s">
        <v>597</v>
      </c>
      <c r="B76" s="43" t="s">
        <v>334</v>
      </c>
    </row>
    <row r="77" spans="1:2" ht="17.25" x14ac:dyDescent="0.3">
      <c r="A77" s="44" t="s">
        <v>100</v>
      </c>
      <c r="B77" s="43" t="s">
        <v>335</v>
      </c>
    </row>
    <row r="78" spans="1:2" ht="17.25" x14ac:dyDescent="0.3">
      <c r="A78" s="44" t="s">
        <v>598</v>
      </c>
      <c r="B78" s="43" t="s">
        <v>313</v>
      </c>
    </row>
    <row r="79" spans="1:2" ht="17.25" x14ac:dyDescent="0.3">
      <c r="A79" s="44" t="s">
        <v>599</v>
      </c>
      <c r="B79" s="43" t="s">
        <v>337</v>
      </c>
    </row>
    <row r="80" spans="1:2" ht="17.25" x14ac:dyDescent="0.3">
      <c r="A80" s="44" t="s">
        <v>600</v>
      </c>
      <c r="B80" s="43" t="s">
        <v>477</v>
      </c>
    </row>
    <row r="81" spans="1:2" ht="17.25" x14ac:dyDescent="0.3">
      <c r="A81" s="44" t="s">
        <v>101</v>
      </c>
      <c r="B81" s="43" t="s">
        <v>338</v>
      </c>
    </row>
    <row r="82" spans="1:2" ht="17.25" x14ac:dyDescent="0.3">
      <c r="A82" s="44" t="s">
        <v>102</v>
      </c>
      <c r="B82" s="43" t="s">
        <v>339</v>
      </c>
    </row>
    <row r="83" spans="1:2" ht="17.25" x14ac:dyDescent="0.3">
      <c r="A83" s="44" t="s">
        <v>103</v>
      </c>
      <c r="B83" s="43" t="s">
        <v>340</v>
      </c>
    </row>
    <row r="84" spans="1:2" ht="17.25" x14ac:dyDescent="0.3">
      <c r="A84" s="44" t="s">
        <v>104</v>
      </c>
      <c r="B84" s="43" t="s">
        <v>341</v>
      </c>
    </row>
    <row r="85" spans="1:2" ht="17.25" x14ac:dyDescent="0.3">
      <c r="A85" s="44" t="s">
        <v>105</v>
      </c>
      <c r="B85" s="43" t="s">
        <v>342</v>
      </c>
    </row>
    <row r="86" spans="1:2" ht="17.25" x14ac:dyDescent="0.3">
      <c r="A86" s="44" t="s">
        <v>106</v>
      </c>
      <c r="B86" s="43" t="s">
        <v>343</v>
      </c>
    </row>
    <row r="87" spans="1:2" ht="17.25" x14ac:dyDescent="0.3">
      <c r="A87" s="44" t="s">
        <v>107</v>
      </c>
      <c r="B87" s="43" t="s">
        <v>344</v>
      </c>
    </row>
    <row r="88" spans="1:2" ht="17.25" x14ac:dyDescent="0.3">
      <c r="A88" s="44" t="s">
        <v>108</v>
      </c>
      <c r="B88" s="43" t="s">
        <v>345</v>
      </c>
    </row>
    <row r="89" spans="1:2" ht="17.25" x14ac:dyDescent="0.3">
      <c r="A89" s="44" t="s">
        <v>601</v>
      </c>
      <c r="B89" s="43" t="s">
        <v>346</v>
      </c>
    </row>
    <row r="90" spans="1:2" ht="17.25" x14ac:dyDescent="0.3">
      <c r="A90" s="44" t="s">
        <v>109</v>
      </c>
      <c r="B90" s="43" t="s">
        <v>347</v>
      </c>
    </row>
    <row r="91" spans="1:2" ht="17.25" x14ac:dyDescent="0.3">
      <c r="A91" s="44" t="s">
        <v>110</v>
      </c>
      <c r="B91" s="43" t="s">
        <v>348</v>
      </c>
    </row>
    <row r="92" spans="1:2" ht="17.25" x14ac:dyDescent="0.3">
      <c r="A92" s="44" t="s">
        <v>111</v>
      </c>
      <c r="B92" s="43" t="s">
        <v>349</v>
      </c>
    </row>
    <row r="93" spans="1:2" ht="17.25" x14ac:dyDescent="0.3">
      <c r="A93" s="44" t="s">
        <v>112</v>
      </c>
      <c r="B93" s="43"/>
    </row>
    <row r="94" spans="1:2" ht="17.25" x14ac:dyDescent="0.3">
      <c r="A94" s="44" t="s">
        <v>113</v>
      </c>
      <c r="B94" s="43" t="s">
        <v>350</v>
      </c>
    </row>
    <row r="95" spans="1:2" ht="17.25" x14ac:dyDescent="0.3">
      <c r="A95" s="44" t="s">
        <v>602</v>
      </c>
      <c r="B95" s="43" t="s">
        <v>359</v>
      </c>
    </row>
    <row r="96" spans="1:2" ht="17.25" x14ac:dyDescent="0.3">
      <c r="A96" s="44" t="s">
        <v>603</v>
      </c>
      <c r="B96" s="43" t="s">
        <v>351</v>
      </c>
    </row>
    <row r="97" spans="1:2" ht="17.25" x14ac:dyDescent="0.3">
      <c r="A97" s="44" t="s">
        <v>604</v>
      </c>
      <c r="B97" s="43" t="s">
        <v>605</v>
      </c>
    </row>
    <row r="98" spans="1:2" ht="17.25" x14ac:dyDescent="0.3">
      <c r="A98" s="44" t="s">
        <v>114</v>
      </c>
      <c r="B98" s="43" t="s">
        <v>352</v>
      </c>
    </row>
    <row r="99" spans="1:2" ht="17.25" x14ac:dyDescent="0.3">
      <c r="A99" s="44" t="s">
        <v>115</v>
      </c>
      <c r="B99" s="43" t="s">
        <v>354</v>
      </c>
    </row>
    <row r="100" spans="1:2" ht="17.25" x14ac:dyDescent="0.3">
      <c r="A100" s="44" t="s">
        <v>116</v>
      </c>
      <c r="B100" s="43" t="s">
        <v>355</v>
      </c>
    </row>
    <row r="101" spans="1:2" ht="17.25" x14ac:dyDescent="0.3">
      <c r="A101" s="44" t="s">
        <v>117</v>
      </c>
      <c r="B101" s="43" t="s">
        <v>356</v>
      </c>
    </row>
    <row r="102" spans="1:2" ht="17.25" x14ac:dyDescent="0.3">
      <c r="A102" s="46" t="s">
        <v>118</v>
      </c>
      <c r="B102" s="43" t="s">
        <v>358</v>
      </c>
    </row>
    <row r="103" spans="1:2" ht="17.25" x14ac:dyDescent="0.3">
      <c r="A103" s="44" t="s">
        <v>119</v>
      </c>
      <c r="B103" s="43" t="s">
        <v>360</v>
      </c>
    </row>
    <row r="104" spans="1:2" ht="17.25" x14ac:dyDescent="0.3">
      <c r="A104" s="44" t="s">
        <v>120</v>
      </c>
      <c r="B104" s="43" t="s">
        <v>361</v>
      </c>
    </row>
    <row r="105" spans="1:2" ht="17.25" x14ac:dyDescent="0.3">
      <c r="A105" s="44" t="s">
        <v>121</v>
      </c>
      <c r="B105" s="43" t="s">
        <v>362</v>
      </c>
    </row>
    <row r="106" spans="1:2" ht="17.25" x14ac:dyDescent="0.3">
      <c r="A106" s="44" t="s">
        <v>122</v>
      </c>
      <c r="B106" s="43" t="s">
        <v>363</v>
      </c>
    </row>
    <row r="107" spans="1:2" ht="17.25" x14ac:dyDescent="0.3">
      <c r="A107" s="44" t="s">
        <v>606</v>
      </c>
      <c r="B107" s="43"/>
    </row>
    <row r="108" spans="1:2" ht="17.25" x14ac:dyDescent="0.3">
      <c r="A108" s="44" t="s">
        <v>607</v>
      </c>
      <c r="B108" s="43" t="s">
        <v>364</v>
      </c>
    </row>
    <row r="109" spans="1:2" ht="17.25" x14ac:dyDescent="0.3">
      <c r="A109" s="44" t="s">
        <v>123</v>
      </c>
      <c r="B109" s="43" t="s">
        <v>365</v>
      </c>
    </row>
    <row r="110" spans="1:2" ht="17.25" x14ac:dyDescent="0.3">
      <c r="A110" s="44" t="s">
        <v>124</v>
      </c>
      <c r="B110" s="43" t="s">
        <v>366</v>
      </c>
    </row>
    <row r="111" spans="1:2" ht="17.25" x14ac:dyDescent="0.3">
      <c r="A111" s="44" t="s">
        <v>125</v>
      </c>
      <c r="B111" s="43" t="s">
        <v>367</v>
      </c>
    </row>
    <row r="112" spans="1:2" ht="17.25" x14ac:dyDescent="0.3">
      <c r="A112" s="44" t="s">
        <v>126</v>
      </c>
      <c r="B112" s="43" t="s">
        <v>368</v>
      </c>
    </row>
    <row r="113" spans="1:2" ht="17.25" x14ac:dyDescent="0.3">
      <c r="A113" s="44" t="s">
        <v>127</v>
      </c>
      <c r="B113" s="43" t="s">
        <v>369</v>
      </c>
    </row>
    <row r="114" spans="1:2" ht="17.25" x14ac:dyDescent="0.3">
      <c r="A114" s="44" t="s">
        <v>128</v>
      </c>
      <c r="B114" s="43" t="s">
        <v>370</v>
      </c>
    </row>
    <row r="115" spans="1:2" ht="17.25" x14ac:dyDescent="0.3">
      <c r="A115" s="44" t="s">
        <v>129</v>
      </c>
      <c r="B115" s="43"/>
    </row>
    <row r="116" spans="1:2" ht="17.25" x14ac:dyDescent="0.3">
      <c r="A116" s="44" t="s">
        <v>608</v>
      </c>
      <c r="B116" s="43" t="s">
        <v>371</v>
      </c>
    </row>
    <row r="117" spans="1:2" ht="17.25" x14ac:dyDescent="0.3">
      <c r="A117" s="44" t="s">
        <v>130</v>
      </c>
      <c r="B117" s="43" t="s">
        <v>373</v>
      </c>
    </row>
    <row r="118" spans="1:2" ht="17.25" x14ac:dyDescent="0.3">
      <c r="A118" s="44" t="s">
        <v>131</v>
      </c>
      <c r="B118" s="43" t="s">
        <v>374</v>
      </c>
    </row>
    <row r="119" spans="1:2" ht="17.25" x14ac:dyDescent="0.3">
      <c r="A119" s="44" t="s">
        <v>609</v>
      </c>
      <c r="B119" s="43" t="s">
        <v>610</v>
      </c>
    </row>
    <row r="120" spans="1:2" ht="17.25" x14ac:dyDescent="0.3">
      <c r="A120" s="44" t="s">
        <v>611</v>
      </c>
      <c r="B120" s="43" t="s">
        <v>376</v>
      </c>
    </row>
    <row r="121" spans="1:2" ht="17.25" x14ac:dyDescent="0.3">
      <c r="A121" s="44" t="s">
        <v>132</v>
      </c>
      <c r="B121" s="43" t="s">
        <v>378</v>
      </c>
    </row>
    <row r="122" spans="1:2" ht="17.25" x14ac:dyDescent="0.3">
      <c r="A122" s="44" t="s">
        <v>133</v>
      </c>
      <c r="B122" s="43" t="s">
        <v>379</v>
      </c>
    </row>
    <row r="123" spans="1:2" ht="17.25" x14ac:dyDescent="0.3">
      <c r="A123" s="44" t="s">
        <v>134</v>
      </c>
      <c r="B123" s="43" t="s">
        <v>380</v>
      </c>
    </row>
    <row r="124" spans="1:2" ht="17.25" x14ac:dyDescent="0.3">
      <c r="A124" s="44" t="s">
        <v>135</v>
      </c>
      <c r="B124" s="43" t="s">
        <v>390</v>
      </c>
    </row>
    <row r="125" spans="1:2" ht="17.25" x14ac:dyDescent="0.3">
      <c r="A125" s="44" t="s">
        <v>612</v>
      </c>
      <c r="B125" s="43" t="s">
        <v>381</v>
      </c>
    </row>
    <row r="126" spans="1:2" ht="17.25" x14ac:dyDescent="0.3">
      <c r="A126" s="44" t="s">
        <v>136</v>
      </c>
      <c r="B126" s="43" t="s">
        <v>382</v>
      </c>
    </row>
    <row r="127" spans="1:2" ht="17.25" x14ac:dyDescent="0.3">
      <c r="A127" s="44" t="s">
        <v>137</v>
      </c>
      <c r="B127" s="43" t="s">
        <v>383</v>
      </c>
    </row>
    <row r="128" spans="1:2" ht="17.25" x14ac:dyDescent="0.3">
      <c r="A128" s="44" t="s">
        <v>613</v>
      </c>
      <c r="B128" s="43" t="s">
        <v>614</v>
      </c>
    </row>
    <row r="129" spans="1:2" ht="17.25" x14ac:dyDescent="0.3">
      <c r="A129" s="44" t="s">
        <v>138</v>
      </c>
      <c r="B129" s="43" t="s">
        <v>384</v>
      </c>
    </row>
    <row r="130" spans="1:2" ht="17.25" x14ac:dyDescent="0.3">
      <c r="A130" s="44" t="s">
        <v>615</v>
      </c>
      <c r="B130" s="43" t="s">
        <v>385</v>
      </c>
    </row>
    <row r="131" spans="1:2" ht="17.25" x14ac:dyDescent="0.3">
      <c r="A131" s="44" t="s">
        <v>616</v>
      </c>
      <c r="B131" s="43" t="s">
        <v>386</v>
      </c>
    </row>
    <row r="132" spans="1:2" ht="17.25" x14ac:dyDescent="0.3">
      <c r="A132" s="44" t="s">
        <v>139</v>
      </c>
      <c r="B132" s="43" t="s">
        <v>387</v>
      </c>
    </row>
    <row r="133" spans="1:2" ht="17.25" x14ac:dyDescent="0.3">
      <c r="A133" s="44" t="s">
        <v>617</v>
      </c>
      <c r="B133" s="43" t="s">
        <v>388</v>
      </c>
    </row>
    <row r="134" spans="1:2" ht="17.25" x14ac:dyDescent="0.3">
      <c r="A134" s="44" t="s">
        <v>140</v>
      </c>
      <c r="B134" s="43" t="s">
        <v>389</v>
      </c>
    </row>
    <row r="135" spans="1:2" ht="17.25" x14ac:dyDescent="0.3">
      <c r="A135" s="44" t="s">
        <v>141</v>
      </c>
      <c r="B135" s="43" t="s">
        <v>618</v>
      </c>
    </row>
    <row r="136" spans="1:2" ht="17.25" x14ac:dyDescent="0.3">
      <c r="A136" s="44" t="s">
        <v>619</v>
      </c>
      <c r="B136" s="43" t="s">
        <v>391</v>
      </c>
    </row>
    <row r="137" spans="1:2" ht="17.25" x14ac:dyDescent="0.3">
      <c r="A137" s="44" t="s">
        <v>620</v>
      </c>
      <c r="B137" s="43" t="s">
        <v>392</v>
      </c>
    </row>
    <row r="138" spans="1:2" ht="17.25" x14ac:dyDescent="0.3">
      <c r="A138" s="44" t="s">
        <v>621</v>
      </c>
      <c r="B138" s="43" t="s">
        <v>393</v>
      </c>
    </row>
    <row r="139" spans="1:2" ht="17.25" x14ac:dyDescent="0.3">
      <c r="A139" s="44" t="s">
        <v>622</v>
      </c>
      <c r="B139" s="43" t="s">
        <v>394</v>
      </c>
    </row>
    <row r="140" spans="1:2" ht="17.25" x14ac:dyDescent="0.3">
      <c r="A140" s="44" t="s">
        <v>623</v>
      </c>
      <c r="B140" s="43" t="s">
        <v>395</v>
      </c>
    </row>
    <row r="141" spans="1:2" ht="17.25" x14ac:dyDescent="0.3">
      <c r="A141" s="44" t="s">
        <v>142</v>
      </c>
      <c r="B141" s="43" t="s">
        <v>396</v>
      </c>
    </row>
    <row r="142" spans="1:2" ht="17.25" x14ac:dyDescent="0.3">
      <c r="A142" s="44" t="s">
        <v>624</v>
      </c>
      <c r="B142" s="43" t="s">
        <v>397</v>
      </c>
    </row>
    <row r="143" spans="1:2" ht="17.25" x14ac:dyDescent="0.3">
      <c r="A143" s="44" t="s">
        <v>143</v>
      </c>
      <c r="B143" s="43" t="s">
        <v>398</v>
      </c>
    </row>
    <row r="144" spans="1:2" ht="17.25" x14ac:dyDescent="0.3">
      <c r="A144" s="44" t="s">
        <v>144</v>
      </c>
      <c r="B144" s="43" t="s">
        <v>399</v>
      </c>
    </row>
    <row r="145" spans="1:2" ht="17.25" x14ac:dyDescent="0.3">
      <c r="A145" s="44" t="s">
        <v>145</v>
      </c>
      <c r="B145" s="43" t="s">
        <v>400</v>
      </c>
    </row>
    <row r="146" spans="1:2" ht="17.25" x14ac:dyDescent="0.3">
      <c r="A146" s="44" t="s">
        <v>146</v>
      </c>
      <c r="B146" s="43" t="s">
        <v>401</v>
      </c>
    </row>
    <row r="147" spans="1:2" ht="17.25" x14ac:dyDescent="0.3">
      <c r="A147" s="44" t="s">
        <v>147</v>
      </c>
      <c r="B147" s="43" t="s">
        <v>402</v>
      </c>
    </row>
    <row r="148" spans="1:2" ht="17.25" x14ac:dyDescent="0.3">
      <c r="A148" s="44" t="s">
        <v>625</v>
      </c>
      <c r="B148" s="43" t="s">
        <v>626</v>
      </c>
    </row>
    <row r="149" spans="1:2" ht="17.25" x14ac:dyDescent="0.3">
      <c r="A149" s="44" t="s">
        <v>148</v>
      </c>
      <c r="B149" s="43"/>
    </row>
    <row r="150" spans="1:2" ht="17.25" x14ac:dyDescent="0.3">
      <c r="A150" s="44" t="s">
        <v>149</v>
      </c>
      <c r="B150" s="43" t="s">
        <v>403</v>
      </c>
    </row>
    <row r="151" spans="1:2" ht="17.25" x14ac:dyDescent="0.3">
      <c r="A151" s="44" t="s">
        <v>150</v>
      </c>
      <c r="B151" s="43" t="s">
        <v>404</v>
      </c>
    </row>
    <row r="152" spans="1:2" ht="17.25" x14ac:dyDescent="0.3">
      <c r="A152" s="44" t="s">
        <v>151</v>
      </c>
      <c r="B152" s="43" t="s">
        <v>405</v>
      </c>
    </row>
    <row r="153" spans="1:2" ht="17.25" x14ac:dyDescent="0.3">
      <c r="A153" s="44" t="s">
        <v>627</v>
      </c>
      <c r="B153" s="43" t="s">
        <v>406</v>
      </c>
    </row>
    <row r="154" spans="1:2" ht="17.25" x14ac:dyDescent="0.3">
      <c r="A154" s="46" t="s">
        <v>152</v>
      </c>
      <c r="B154" s="43" t="s">
        <v>628</v>
      </c>
    </row>
    <row r="155" spans="1:2" ht="17.25" x14ac:dyDescent="0.3">
      <c r="A155" s="44" t="s">
        <v>629</v>
      </c>
      <c r="B155" s="43" t="s">
        <v>630</v>
      </c>
    </row>
    <row r="156" spans="1:2" ht="17.25" x14ac:dyDescent="0.3">
      <c r="A156" s="44" t="s">
        <v>153</v>
      </c>
      <c r="B156" s="43" t="s">
        <v>407</v>
      </c>
    </row>
    <row r="157" spans="1:2" ht="17.25" x14ac:dyDescent="0.3">
      <c r="A157" s="44" t="s">
        <v>631</v>
      </c>
      <c r="B157" s="43" t="s">
        <v>408</v>
      </c>
    </row>
    <row r="158" spans="1:2" ht="17.25" x14ac:dyDescent="0.3">
      <c r="A158" s="44" t="s">
        <v>632</v>
      </c>
      <c r="B158" s="43" t="s">
        <v>409</v>
      </c>
    </row>
    <row r="159" spans="1:2" ht="17.25" x14ac:dyDescent="0.3">
      <c r="A159" s="44" t="s">
        <v>633</v>
      </c>
      <c r="B159" s="43" t="s">
        <v>410</v>
      </c>
    </row>
    <row r="160" spans="1:2" ht="17.25" x14ac:dyDescent="0.3">
      <c r="A160" s="44" t="s">
        <v>154</v>
      </c>
      <c r="B160" s="43" t="s">
        <v>411</v>
      </c>
    </row>
    <row r="161" spans="1:2" ht="17.25" x14ac:dyDescent="0.3">
      <c r="A161" s="44" t="s">
        <v>155</v>
      </c>
      <c r="B161" s="43" t="s">
        <v>412</v>
      </c>
    </row>
    <row r="162" spans="1:2" ht="17.25" x14ac:dyDescent="0.3">
      <c r="A162" s="44" t="s">
        <v>634</v>
      </c>
      <c r="B162" s="43" t="s">
        <v>413</v>
      </c>
    </row>
    <row r="163" spans="1:2" ht="17.25" x14ac:dyDescent="0.3">
      <c r="A163" s="44" t="s">
        <v>635</v>
      </c>
      <c r="B163" s="43" t="s">
        <v>636</v>
      </c>
    </row>
    <row r="164" spans="1:2" ht="17.25" x14ac:dyDescent="0.3">
      <c r="A164" s="44" t="s">
        <v>156</v>
      </c>
      <c r="B164" s="43" t="s">
        <v>414</v>
      </c>
    </row>
    <row r="165" spans="1:2" ht="17.25" x14ac:dyDescent="0.3">
      <c r="A165" s="44" t="s">
        <v>637</v>
      </c>
      <c r="B165" s="43" t="s">
        <v>638</v>
      </c>
    </row>
    <row r="166" spans="1:2" ht="17.25" x14ac:dyDescent="0.3">
      <c r="A166" s="44" t="s">
        <v>157</v>
      </c>
      <c r="B166" s="43" t="s">
        <v>415</v>
      </c>
    </row>
    <row r="167" spans="1:2" ht="17.25" x14ac:dyDescent="0.3">
      <c r="A167" s="44" t="s">
        <v>158</v>
      </c>
      <c r="B167" s="43" t="s">
        <v>416</v>
      </c>
    </row>
    <row r="168" spans="1:2" ht="17.25" x14ac:dyDescent="0.3">
      <c r="A168" s="44" t="s">
        <v>159</v>
      </c>
      <c r="B168" s="43" t="s">
        <v>417</v>
      </c>
    </row>
    <row r="169" spans="1:2" ht="17.25" x14ac:dyDescent="0.3">
      <c r="A169" s="44" t="s">
        <v>160</v>
      </c>
      <c r="B169" s="43" t="s">
        <v>418</v>
      </c>
    </row>
    <row r="170" spans="1:2" ht="17.25" x14ac:dyDescent="0.3">
      <c r="A170" s="44" t="s">
        <v>161</v>
      </c>
      <c r="B170" s="43" t="s">
        <v>419</v>
      </c>
    </row>
    <row r="171" spans="1:2" ht="17.25" x14ac:dyDescent="0.3">
      <c r="A171" s="44" t="s">
        <v>162</v>
      </c>
      <c r="B171" s="43" t="s">
        <v>420</v>
      </c>
    </row>
    <row r="172" spans="1:2" ht="17.25" x14ac:dyDescent="0.3">
      <c r="A172" s="44" t="s">
        <v>163</v>
      </c>
      <c r="B172" s="43" t="s">
        <v>421</v>
      </c>
    </row>
    <row r="173" spans="1:2" ht="17.25" x14ac:dyDescent="0.3">
      <c r="A173" s="44" t="s">
        <v>164</v>
      </c>
      <c r="B173" s="43" t="s">
        <v>423</v>
      </c>
    </row>
    <row r="174" spans="1:2" ht="17.25" x14ac:dyDescent="0.3">
      <c r="A174" s="44" t="s">
        <v>165</v>
      </c>
      <c r="B174" s="43" t="s">
        <v>424</v>
      </c>
    </row>
    <row r="175" spans="1:2" ht="17.25" x14ac:dyDescent="0.3">
      <c r="A175" s="44" t="s">
        <v>639</v>
      </c>
      <c r="B175" s="43" t="s">
        <v>425</v>
      </c>
    </row>
    <row r="176" spans="1:2" ht="17.25" x14ac:dyDescent="0.3">
      <c r="A176" s="44" t="s">
        <v>166</v>
      </c>
      <c r="B176" s="43" t="s">
        <v>426</v>
      </c>
    </row>
    <row r="177" spans="1:2" ht="17.25" x14ac:dyDescent="0.3">
      <c r="A177" s="44" t="s">
        <v>167</v>
      </c>
      <c r="B177" s="43"/>
    </row>
    <row r="178" spans="1:2" ht="17.25" x14ac:dyDescent="0.3">
      <c r="A178" s="44" t="s">
        <v>640</v>
      </c>
      <c r="B178" s="43" t="s">
        <v>427</v>
      </c>
    </row>
    <row r="179" spans="1:2" ht="17.25" x14ac:dyDescent="0.3">
      <c r="A179" s="44" t="s">
        <v>641</v>
      </c>
      <c r="B179" s="43" t="s">
        <v>428</v>
      </c>
    </row>
    <row r="180" spans="1:2" ht="17.25" x14ac:dyDescent="0.3">
      <c r="A180" s="44" t="s">
        <v>642</v>
      </c>
      <c r="B180" s="43" t="s">
        <v>429</v>
      </c>
    </row>
    <row r="181" spans="1:2" ht="17.25" x14ac:dyDescent="0.3">
      <c r="A181" s="44" t="s">
        <v>643</v>
      </c>
      <c r="B181" s="43" t="s">
        <v>430</v>
      </c>
    </row>
    <row r="182" spans="1:2" ht="17.25" x14ac:dyDescent="0.3">
      <c r="A182" s="44" t="s">
        <v>168</v>
      </c>
      <c r="B182" s="43" t="s">
        <v>431</v>
      </c>
    </row>
    <row r="183" spans="1:2" ht="17.25" x14ac:dyDescent="0.3">
      <c r="A183" s="44" t="s">
        <v>169</v>
      </c>
      <c r="B183" s="43" t="s">
        <v>432</v>
      </c>
    </row>
    <row r="184" spans="1:2" ht="17.25" x14ac:dyDescent="0.3">
      <c r="A184" s="44" t="s">
        <v>170</v>
      </c>
      <c r="B184" s="43" t="s">
        <v>433</v>
      </c>
    </row>
    <row r="185" spans="1:2" ht="17.25" x14ac:dyDescent="0.3">
      <c r="A185" s="44" t="s">
        <v>644</v>
      </c>
      <c r="B185" s="43" t="s">
        <v>434</v>
      </c>
    </row>
    <row r="186" spans="1:2" ht="17.25" x14ac:dyDescent="0.3">
      <c r="A186" s="44" t="s">
        <v>645</v>
      </c>
      <c r="B186" s="43" t="s">
        <v>435</v>
      </c>
    </row>
    <row r="187" spans="1:2" ht="17.25" x14ac:dyDescent="0.3">
      <c r="A187" s="44" t="s">
        <v>171</v>
      </c>
      <c r="B187" s="43" t="s">
        <v>436</v>
      </c>
    </row>
    <row r="188" spans="1:2" ht="17.25" x14ac:dyDescent="0.3">
      <c r="A188" s="44" t="s">
        <v>172</v>
      </c>
      <c r="B188" s="43" t="s">
        <v>437</v>
      </c>
    </row>
    <row r="189" spans="1:2" ht="17.25" x14ac:dyDescent="0.3">
      <c r="A189" s="44" t="s">
        <v>646</v>
      </c>
      <c r="B189" s="43" t="s">
        <v>438</v>
      </c>
    </row>
    <row r="190" spans="1:2" ht="17.25" x14ac:dyDescent="0.3">
      <c r="A190" s="44" t="s">
        <v>173</v>
      </c>
      <c r="B190" s="43" t="s">
        <v>439</v>
      </c>
    </row>
    <row r="191" spans="1:2" ht="17.25" x14ac:dyDescent="0.3">
      <c r="A191" s="44" t="s">
        <v>647</v>
      </c>
      <c r="B191" s="43" t="s">
        <v>440</v>
      </c>
    </row>
    <row r="192" spans="1:2" ht="17.25" x14ac:dyDescent="0.3">
      <c r="A192" s="44" t="s">
        <v>648</v>
      </c>
      <c r="B192" s="43" t="s">
        <v>441</v>
      </c>
    </row>
    <row r="193" spans="1:2" ht="17.25" x14ac:dyDescent="0.3">
      <c r="A193" s="44" t="s">
        <v>174</v>
      </c>
      <c r="B193" s="43" t="s">
        <v>442</v>
      </c>
    </row>
    <row r="194" spans="1:2" ht="17.25" x14ac:dyDescent="0.3">
      <c r="A194" s="44" t="s">
        <v>175</v>
      </c>
      <c r="B194" s="43" t="s">
        <v>443</v>
      </c>
    </row>
    <row r="195" spans="1:2" ht="17.25" x14ac:dyDescent="0.3">
      <c r="A195" s="44" t="s">
        <v>176</v>
      </c>
      <c r="B195" s="43" t="s">
        <v>444</v>
      </c>
    </row>
    <row r="196" spans="1:2" ht="17.25" x14ac:dyDescent="0.3">
      <c r="A196" s="44" t="s">
        <v>177</v>
      </c>
      <c r="B196" s="43" t="s">
        <v>445</v>
      </c>
    </row>
    <row r="197" spans="1:2" ht="17.25" x14ac:dyDescent="0.3">
      <c r="A197" s="44" t="s">
        <v>649</v>
      </c>
      <c r="B197" s="43" t="s">
        <v>650</v>
      </c>
    </row>
    <row r="198" spans="1:2" ht="17.25" x14ac:dyDescent="0.3">
      <c r="A198" s="44" t="s">
        <v>651</v>
      </c>
      <c r="B198" s="43" t="s">
        <v>446</v>
      </c>
    </row>
    <row r="199" spans="1:2" ht="17.25" x14ac:dyDescent="0.3">
      <c r="A199" s="44" t="s">
        <v>178</v>
      </c>
      <c r="B199" s="43" t="s">
        <v>447</v>
      </c>
    </row>
    <row r="200" spans="1:2" ht="17.25" x14ac:dyDescent="0.3">
      <c r="A200" s="44" t="s">
        <v>179</v>
      </c>
      <c r="B200" s="43" t="s">
        <v>448</v>
      </c>
    </row>
    <row r="201" spans="1:2" ht="17.25" x14ac:dyDescent="0.3">
      <c r="A201" s="44" t="s">
        <v>180</v>
      </c>
      <c r="B201" s="43" t="s">
        <v>449</v>
      </c>
    </row>
    <row r="202" spans="1:2" ht="17.25" x14ac:dyDescent="0.3">
      <c r="A202" s="44" t="s">
        <v>181</v>
      </c>
      <c r="B202" s="43" t="s">
        <v>450</v>
      </c>
    </row>
    <row r="203" spans="1:2" ht="17.25" x14ac:dyDescent="0.3">
      <c r="A203" s="44" t="s">
        <v>182</v>
      </c>
      <c r="B203" s="43" t="s">
        <v>451</v>
      </c>
    </row>
    <row r="204" spans="1:2" ht="17.25" x14ac:dyDescent="0.3">
      <c r="A204" s="44" t="s">
        <v>183</v>
      </c>
      <c r="B204" s="43" t="s">
        <v>452</v>
      </c>
    </row>
    <row r="205" spans="1:2" ht="17.25" x14ac:dyDescent="0.3">
      <c r="A205" s="44" t="s">
        <v>184</v>
      </c>
      <c r="B205" s="43" t="s">
        <v>453</v>
      </c>
    </row>
    <row r="206" spans="1:2" ht="17.25" x14ac:dyDescent="0.3">
      <c r="A206" s="44" t="s">
        <v>185</v>
      </c>
      <c r="B206" s="43" t="s">
        <v>454</v>
      </c>
    </row>
    <row r="207" spans="1:2" ht="17.25" x14ac:dyDescent="0.3">
      <c r="A207" s="44" t="s">
        <v>652</v>
      </c>
      <c r="B207" s="43" t="s">
        <v>653</v>
      </c>
    </row>
    <row r="208" spans="1:2" ht="17.25" x14ac:dyDescent="0.3">
      <c r="A208" s="44" t="s">
        <v>654</v>
      </c>
      <c r="B208" s="43" t="s">
        <v>372</v>
      </c>
    </row>
    <row r="209" spans="1:2" ht="17.25" x14ac:dyDescent="0.3">
      <c r="A209" s="44" t="s">
        <v>655</v>
      </c>
      <c r="B209" s="43"/>
    </row>
    <row r="210" spans="1:2" ht="17.25" x14ac:dyDescent="0.3">
      <c r="A210" s="44" t="s">
        <v>186</v>
      </c>
      <c r="B210" s="43" t="s">
        <v>455</v>
      </c>
    </row>
    <row r="211" spans="1:2" ht="17.25" x14ac:dyDescent="0.3">
      <c r="A211" s="44" t="s">
        <v>187</v>
      </c>
      <c r="B211" s="43" t="s">
        <v>456</v>
      </c>
    </row>
    <row r="212" spans="1:2" ht="17.25" x14ac:dyDescent="0.3">
      <c r="A212" s="45" t="s">
        <v>656</v>
      </c>
      <c r="B212" s="43" t="s">
        <v>457</v>
      </c>
    </row>
    <row r="213" spans="1:2" ht="17.25" x14ac:dyDescent="0.3">
      <c r="A213" s="44" t="s">
        <v>188</v>
      </c>
      <c r="B213" s="43" t="s">
        <v>458</v>
      </c>
    </row>
    <row r="214" spans="1:2" ht="17.25" x14ac:dyDescent="0.3">
      <c r="A214" s="44" t="s">
        <v>189</v>
      </c>
      <c r="B214" s="43" t="s">
        <v>459</v>
      </c>
    </row>
    <row r="215" spans="1:2" ht="17.25" x14ac:dyDescent="0.3">
      <c r="A215" s="45" t="s">
        <v>190</v>
      </c>
      <c r="B215" s="43" t="s">
        <v>460</v>
      </c>
    </row>
    <row r="216" spans="1:2" ht="17.25" x14ac:dyDescent="0.3">
      <c r="A216" s="47" t="s">
        <v>657</v>
      </c>
      <c r="B216" s="43"/>
    </row>
    <row r="217" spans="1:2" ht="17.25" x14ac:dyDescent="0.3">
      <c r="A217" s="45" t="s">
        <v>191</v>
      </c>
      <c r="B217" s="43" t="s">
        <v>461</v>
      </c>
    </row>
    <row r="218" spans="1:2" ht="17.25" x14ac:dyDescent="0.3">
      <c r="A218" s="45" t="s">
        <v>192</v>
      </c>
      <c r="B218" s="43" t="s">
        <v>462</v>
      </c>
    </row>
    <row r="219" spans="1:2" ht="17.25" x14ac:dyDescent="0.3">
      <c r="A219" s="45" t="s">
        <v>658</v>
      </c>
      <c r="B219" s="43" t="s">
        <v>463</v>
      </c>
    </row>
    <row r="220" spans="1:2" ht="17.25" x14ac:dyDescent="0.3">
      <c r="A220" s="45" t="s">
        <v>193</v>
      </c>
      <c r="B220" s="43"/>
    </row>
    <row r="221" spans="1:2" ht="17.25" x14ac:dyDescent="0.3">
      <c r="A221" s="45" t="s">
        <v>659</v>
      </c>
      <c r="B221" s="43" t="s">
        <v>464</v>
      </c>
    </row>
    <row r="222" spans="1:2" ht="17.25" x14ac:dyDescent="0.3">
      <c r="A222" s="44" t="s">
        <v>660</v>
      </c>
      <c r="B222" s="43"/>
    </row>
    <row r="223" spans="1:2" ht="17.25" x14ac:dyDescent="0.3">
      <c r="A223" s="44" t="s">
        <v>661</v>
      </c>
      <c r="B223" s="43" t="s">
        <v>465</v>
      </c>
    </row>
    <row r="224" spans="1:2" ht="17.25" x14ac:dyDescent="0.3">
      <c r="A224" s="44" t="s">
        <v>194</v>
      </c>
      <c r="B224" s="43" t="s">
        <v>466</v>
      </c>
    </row>
    <row r="225" spans="1:2" ht="17.25" x14ac:dyDescent="0.3">
      <c r="A225" s="44" t="s">
        <v>195</v>
      </c>
      <c r="B225" s="43" t="s">
        <v>467</v>
      </c>
    </row>
    <row r="226" spans="1:2" ht="17.25" x14ac:dyDescent="0.3">
      <c r="A226" s="44" t="s">
        <v>196</v>
      </c>
      <c r="B226" s="43" t="s">
        <v>468</v>
      </c>
    </row>
    <row r="227" spans="1:2" ht="17.25" x14ac:dyDescent="0.3">
      <c r="A227" s="44" t="s">
        <v>197</v>
      </c>
      <c r="B227" s="43" t="s">
        <v>469</v>
      </c>
    </row>
    <row r="228" spans="1:2" ht="17.25" x14ac:dyDescent="0.3">
      <c r="A228" s="44" t="s">
        <v>198</v>
      </c>
      <c r="B228" s="43" t="s">
        <v>470</v>
      </c>
    </row>
    <row r="229" spans="1:2" ht="17.25" x14ac:dyDescent="0.3">
      <c r="A229" s="44" t="s">
        <v>199</v>
      </c>
      <c r="B229" s="43"/>
    </row>
    <row r="230" spans="1:2" ht="17.25" x14ac:dyDescent="0.3">
      <c r="A230" s="44" t="s">
        <v>200</v>
      </c>
      <c r="B230" s="43" t="s">
        <v>471</v>
      </c>
    </row>
    <row r="231" spans="1:2" ht="17.25" x14ac:dyDescent="0.3">
      <c r="A231" s="44" t="s">
        <v>201</v>
      </c>
      <c r="B231" s="43" t="s">
        <v>472</v>
      </c>
    </row>
    <row r="232" spans="1:2" ht="17.25" x14ac:dyDescent="0.3">
      <c r="A232" s="44" t="s">
        <v>202</v>
      </c>
      <c r="B232" s="43" t="s">
        <v>473</v>
      </c>
    </row>
    <row r="233" spans="1:2" ht="17.25" x14ac:dyDescent="0.3">
      <c r="A233" s="44" t="s">
        <v>203</v>
      </c>
      <c r="B233" s="43" t="s">
        <v>474</v>
      </c>
    </row>
    <row r="234" spans="1:2" ht="17.25" x14ac:dyDescent="0.3">
      <c r="A234" s="44" t="s">
        <v>204</v>
      </c>
      <c r="B234" s="43" t="s">
        <v>475</v>
      </c>
    </row>
    <row r="235" spans="1:2" ht="17.25" x14ac:dyDescent="0.3">
      <c r="A235" s="44" t="s">
        <v>205</v>
      </c>
      <c r="B235" s="43" t="s">
        <v>476</v>
      </c>
    </row>
    <row r="236" spans="1:2" ht="17.25" x14ac:dyDescent="0.3">
      <c r="A236" s="45" t="s">
        <v>206</v>
      </c>
      <c r="B236" s="43" t="s">
        <v>478</v>
      </c>
    </row>
    <row r="237" spans="1:2" ht="17.25" x14ac:dyDescent="0.3">
      <c r="A237" s="45" t="s">
        <v>207</v>
      </c>
      <c r="B237" s="43" t="s">
        <v>479</v>
      </c>
    </row>
    <row r="238" spans="1:2" ht="17.25" x14ac:dyDescent="0.3">
      <c r="A238" s="44" t="s">
        <v>208</v>
      </c>
      <c r="B238" s="43" t="s">
        <v>480</v>
      </c>
    </row>
    <row r="239" spans="1:2" ht="17.25" x14ac:dyDescent="0.3">
      <c r="A239" s="44" t="s">
        <v>209</v>
      </c>
      <c r="B239" s="43" t="s">
        <v>481</v>
      </c>
    </row>
    <row r="240" spans="1:2" ht="17.25" x14ac:dyDescent="0.3">
      <c r="A240" s="44" t="s">
        <v>210</v>
      </c>
      <c r="B240" s="43" t="s">
        <v>482</v>
      </c>
    </row>
    <row r="241" spans="1:2" ht="17.25" x14ac:dyDescent="0.3">
      <c r="A241" s="44" t="s">
        <v>211</v>
      </c>
      <c r="B241" s="43" t="s">
        <v>483</v>
      </c>
    </row>
    <row r="242" spans="1:2" ht="17.25" x14ac:dyDescent="0.3">
      <c r="A242" s="44" t="s">
        <v>212</v>
      </c>
      <c r="B242" s="43" t="s">
        <v>484</v>
      </c>
    </row>
    <row r="243" spans="1:2" ht="17.25" x14ac:dyDescent="0.3">
      <c r="A243" s="44" t="s">
        <v>662</v>
      </c>
      <c r="B243" s="43" t="s">
        <v>485</v>
      </c>
    </row>
    <row r="244" spans="1:2" ht="17.25" x14ac:dyDescent="0.3">
      <c r="A244" s="44" t="s">
        <v>663</v>
      </c>
      <c r="B244" s="43" t="s">
        <v>486</v>
      </c>
    </row>
    <row r="245" spans="1:2" ht="17.25" x14ac:dyDescent="0.3">
      <c r="A245" s="44" t="s">
        <v>664</v>
      </c>
      <c r="B245" s="43" t="s">
        <v>487</v>
      </c>
    </row>
    <row r="246" spans="1:2" ht="17.25" x14ac:dyDescent="0.3">
      <c r="A246" s="44" t="s">
        <v>665</v>
      </c>
      <c r="B246" s="43" t="s">
        <v>488</v>
      </c>
    </row>
    <row r="247" spans="1:2" ht="17.25" x14ac:dyDescent="0.3">
      <c r="A247" s="44" t="s">
        <v>213</v>
      </c>
      <c r="B247" s="43" t="s">
        <v>490</v>
      </c>
    </row>
    <row r="248" spans="1:2" ht="17.25" x14ac:dyDescent="0.3">
      <c r="A248" s="44" t="s">
        <v>666</v>
      </c>
      <c r="B248" s="43" t="s">
        <v>491</v>
      </c>
    </row>
    <row r="249" spans="1:2" ht="17.25" x14ac:dyDescent="0.3">
      <c r="A249" s="44" t="s">
        <v>214</v>
      </c>
      <c r="B249" s="43" t="s">
        <v>492</v>
      </c>
    </row>
    <row r="250" spans="1:2" ht="17.25" x14ac:dyDescent="0.3">
      <c r="A250" s="44" t="s">
        <v>215</v>
      </c>
      <c r="B250" s="43" t="s">
        <v>493</v>
      </c>
    </row>
    <row r="251" spans="1:2" ht="17.25" x14ac:dyDescent="0.3">
      <c r="A251" s="44" t="s">
        <v>215</v>
      </c>
      <c r="B251" s="43" t="s">
        <v>493</v>
      </c>
    </row>
    <row r="252" spans="1:2" ht="17.25" x14ac:dyDescent="0.3">
      <c r="A252" s="44" t="s">
        <v>216</v>
      </c>
      <c r="B252" s="43" t="s">
        <v>494</v>
      </c>
    </row>
    <row r="253" spans="1:2" ht="17.25" x14ac:dyDescent="0.3">
      <c r="A253" s="44" t="s">
        <v>217</v>
      </c>
      <c r="B253" s="43" t="s">
        <v>495</v>
      </c>
    </row>
    <row r="254" spans="1:2" ht="17.25" x14ac:dyDescent="0.3">
      <c r="A254" s="44" t="s">
        <v>218</v>
      </c>
      <c r="B254" s="43" t="s">
        <v>496</v>
      </c>
    </row>
    <row r="255" spans="1:2" ht="17.25" x14ac:dyDescent="0.3">
      <c r="A255" s="44" t="s">
        <v>219</v>
      </c>
      <c r="B255" s="43" t="s">
        <v>497</v>
      </c>
    </row>
    <row r="256" spans="1:2" ht="17.25" x14ac:dyDescent="0.3">
      <c r="A256" s="44" t="s">
        <v>667</v>
      </c>
      <c r="B256" s="43"/>
    </row>
    <row r="257" spans="1:2" ht="17.25" x14ac:dyDescent="0.3">
      <c r="A257" s="44" t="s">
        <v>220</v>
      </c>
      <c r="B257" s="43" t="s">
        <v>498</v>
      </c>
    </row>
    <row r="258" spans="1:2" ht="17.25" x14ac:dyDescent="0.3">
      <c r="A258" s="44" t="s">
        <v>221</v>
      </c>
      <c r="B258" s="43" t="s">
        <v>499</v>
      </c>
    </row>
    <row r="259" spans="1:2" ht="17.25" x14ac:dyDescent="0.3">
      <c r="A259" s="44" t="s">
        <v>668</v>
      </c>
      <c r="B259" s="43" t="s">
        <v>500</v>
      </c>
    </row>
    <row r="260" spans="1:2" ht="17.25" x14ac:dyDescent="0.3">
      <c r="A260" s="44" t="s">
        <v>222</v>
      </c>
      <c r="B260" s="43" t="s">
        <v>501</v>
      </c>
    </row>
    <row r="261" spans="1:2" ht="17.25" x14ac:dyDescent="0.3">
      <c r="A261" s="44" t="s">
        <v>669</v>
      </c>
      <c r="B261" s="43"/>
    </row>
    <row r="262" spans="1:2" ht="17.25" x14ac:dyDescent="0.3">
      <c r="A262" s="44" t="s">
        <v>670</v>
      </c>
      <c r="B262" s="43" t="s">
        <v>502</v>
      </c>
    </row>
    <row r="263" spans="1:2" ht="17.25" x14ac:dyDescent="0.3">
      <c r="A263" s="44" t="s">
        <v>671</v>
      </c>
      <c r="B263" s="43" t="s">
        <v>503</v>
      </c>
    </row>
    <row r="264" spans="1:2" ht="17.25" x14ac:dyDescent="0.3">
      <c r="A264" s="44" t="s">
        <v>223</v>
      </c>
      <c r="B264" s="43" t="s">
        <v>504</v>
      </c>
    </row>
    <row r="265" spans="1:2" ht="17.25" x14ac:dyDescent="0.3">
      <c r="A265" s="44" t="s">
        <v>223</v>
      </c>
      <c r="B265" s="43" t="s">
        <v>504</v>
      </c>
    </row>
    <row r="266" spans="1:2" ht="17.25" x14ac:dyDescent="0.3">
      <c r="A266" s="44" t="s">
        <v>672</v>
      </c>
      <c r="B266" s="43" t="s">
        <v>505</v>
      </c>
    </row>
    <row r="267" spans="1:2" ht="17.25" x14ac:dyDescent="0.3">
      <c r="A267" s="44" t="s">
        <v>224</v>
      </c>
      <c r="B267" s="43" t="s">
        <v>506</v>
      </c>
    </row>
    <row r="268" spans="1:2" ht="17.25" x14ac:dyDescent="0.3">
      <c r="A268" s="44" t="s">
        <v>225</v>
      </c>
      <c r="B268" s="43" t="s">
        <v>507</v>
      </c>
    </row>
    <row r="269" spans="1:2" ht="17.25" x14ac:dyDescent="0.3">
      <c r="A269" s="44" t="s">
        <v>226</v>
      </c>
      <c r="B269" s="43" t="s">
        <v>508</v>
      </c>
    </row>
    <row r="270" spans="1:2" ht="17.25" x14ac:dyDescent="0.3">
      <c r="A270" s="44" t="s">
        <v>227</v>
      </c>
      <c r="B270" s="43" t="s">
        <v>510</v>
      </c>
    </row>
    <row r="271" spans="1:2" ht="17.25" x14ac:dyDescent="0.3">
      <c r="A271" s="44" t="s">
        <v>228</v>
      </c>
      <c r="B271" s="43" t="s">
        <v>511</v>
      </c>
    </row>
    <row r="272" spans="1:2" ht="17.25" x14ac:dyDescent="0.3">
      <c r="A272" s="44" t="s">
        <v>229</v>
      </c>
      <c r="B272" s="43" t="s">
        <v>512</v>
      </c>
    </row>
    <row r="273" spans="1:2" ht="17.25" x14ac:dyDescent="0.3">
      <c r="A273" s="44" t="s">
        <v>230</v>
      </c>
      <c r="B273" s="43" t="s">
        <v>513</v>
      </c>
    </row>
    <row r="274" spans="1:2" ht="17.25" x14ac:dyDescent="0.3">
      <c r="A274" s="44" t="s">
        <v>673</v>
      </c>
      <c r="B274" s="43" t="s">
        <v>514</v>
      </c>
    </row>
    <row r="275" spans="1:2" ht="17.25" x14ac:dyDescent="0.3">
      <c r="A275" s="44" t="s">
        <v>231</v>
      </c>
      <c r="B275" s="43" t="s">
        <v>515</v>
      </c>
    </row>
    <row r="276" spans="1:2" ht="17.25" x14ac:dyDescent="0.3">
      <c r="A276" s="44" t="s">
        <v>674</v>
      </c>
      <c r="B276" s="43" t="s">
        <v>542</v>
      </c>
    </row>
    <row r="277" spans="1:2" ht="17.25" x14ac:dyDescent="0.3">
      <c r="A277" s="44" t="s">
        <v>675</v>
      </c>
      <c r="B277" s="43" t="s">
        <v>516</v>
      </c>
    </row>
    <row r="278" spans="1:2" ht="17.25" x14ac:dyDescent="0.3">
      <c r="A278" s="44" t="s">
        <v>232</v>
      </c>
      <c r="B278" s="43" t="s">
        <v>517</v>
      </c>
    </row>
    <row r="279" spans="1:2" ht="17.25" x14ac:dyDescent="0.3">
      <c r="A279" s="44" t="s">
        <v>676</v>
      </c>
      <c r="B279" s="43" t="s">
        <v>271</v>
      </c>
    </row>
    <row r="280" spans="1:2" ht="17.25" x14ac:dyDescent="0.3">
      <c r="A280" s="44" t="s">
        <v>677</v>
      </c>
      <c r="B280" s="43" t="s">
        <v>309</v>
      </c>
    </row>
    <row r="281" spans="1:2" ht="17.25" x14ac:dyDescent="0.3">
      <c r="A281" s="44" t="s">
        <v>678</v>
      </c>
      <c r="B281" s="43" t="s">
        <v>324</v>
      </c>
    </row>
    <row r="282" spans="1:2" ht="17.25" x14ac:dyDescent="0.3">
      <c r="A282" s="44" t="s">
        <v>679</v>
      </c>
      <c r="B282" s="43" t="s">
        <v>357</v>
      </c>
    </row>
    <row r="283" spans="1:2" ht="17.25" x14ac:dyDescent="0.3">
      <c r="A283" s="44" t="s">
        <v>680</v>
      </c>
      <c r="B283" s="43" t="s">
        <v>681</v>
      </c>
    </row>
    <row r="284" spans="1:2" ht="17.25" x14ac:dyDescent="0.3">
      <c r="A284" s="44" t="s">
        <v>682</v>
      </c>
      <c r="B284" s="43" t="s">
        <v>489</v>
      </c>
    </row>
    <row r="285" spans="1:2" ht="17.25" x14ac:dyDescent="0.3">
      <c r="A285" s="44" t="s">
        <v>683</v>
      </c>
      <c r="B285" s="43" t="s">
        <v>535</v>
      </c>
    </row>
    <row r="286" spans="1:2" ht="17.25" x14ac:dyDescent="0.3">
      <c r="A286" s="44" t="s">
        <v>233</v>
      </c>
      <c r="B286" s="43" t="s">
        <v>518</v>
      </c>
    </row>
    <row r="287" spans="1:2" ht="17.25" x14ac:dyDescent="0.3">
      <c r="A287" s="44" t="s">
        <v>684</v>
      </c>
      <c r="B287" s="43" t="s">
        <v>519</v>
      </c>
    </row>
    <row r="288" spans="1:2" ht="17.25" x14ac:dyDescent="0.3">
      <c r="A288" s="44" t="s">
        <v>234</v>
      </c>
      <c r="B288" s="43" t="s">
        <v>520</v>
      </c>
    </row>
    <row r="289" spans="1:2" ht="17.25" x14ac:dyDescent="0.3">
      <c r="A289" s="44" t="s">
        <v>235</v>
      </c>
      <c r="B289" s="43" t="s">
        <v>521</v>
      </c>
    </row>
    <row r="290" spans="1:2" ht="17.25" x14ac:dyDescent="0.3">
      <c r="A290" s="44" t="s">
        <v>236</v>
      </c>
      <c r="B290" s="43" t="s">
        <v>522</v>
      </c>
    </row>
    <row r="291" spans="1:2" ht="17.25" x14ac:dyDescent="0.3">
      <c r="A291" s="44" t="s">
        <v>685</v>
      </c>
      <c r="B291" s="43" t="s">
        <v>686</v>
      </c>
    </row>
    <row r="292" spans="1:2" ht="17.25" x14ac:dyDescent="0.3">
      <c r="A292" s="44" t="s">
        <v>237</v>
      </c>
      <c r="B292" s="43" t="s">
        <v>524</v>
      </c>
    </row>
    <row r="293" spans="1:2" ht="17.25" x14ac:dyDescent="0.3">
      <c r="A293" s="44" t="s">
        <v>687</v>
      </c>
      <c r="B293" s="43" t="s">
        <v>541</v>
      </c>
    </row>
    <row r="294" spans="1:2" ht="17.25" x14ac:dyDescent="0.3">
      <c r="A294" s="44" t="s">
        <v>238</v>
      </c>
      <c r="B294" s="43" t="s">
        <v>525</v>
      </c>
    </row>
    <row r="295" spans="1:2" ht="17.25" x14ac:dyDescent="0.3">
      <c r="A295" s="44" t="s">
        <v>239</v>
      </c>
      <c r="B295" s="43" t="s">
        <v>526</v>
      </c>
    </row>
    <row r="296" spans="1:2" ht="17.25" x14ac:dyDescent="0.3">
      <c r="A296" s="44" t="s">
        <v>688</v>
      </c>
      <c r="B296" s="43" t="s">
        <v>523</v>
      </c>
    </row>
    <row r="297" spans="1:2" ht="17.25" x14ac:dyDescent="0.3">
      <c r="A297" s="44" t="s">
        <v>240</v>
      </c>
      <c r="B297" s="43" t="s">
        <v>527</v>
      </c>
    </row>
    <row r="298" spans="1:2" ht="17.25" x14ac:dyDescent="0.3">
      <c r="A298" s="44" t="s">
        <v>241</v>
      </c>
      <c r="B298" s="43" t="s">
        <v>528</v>
      </c>
    </row>
    <row r="299" spans="1:2" ht="17.25" x14ac:dyDescent="0.3">
      <c r="A299" s="44" t="s">
        <v>242</v>
      </c>
      <c r="B299" s="43" t="s">
        <v>529</v>
      </c>
    </row>
    <row r="300" spans="1:2" ht="17.25" x14ac:dyDescent="0.3">
      <c r="A300" s="44" t="s">
        <v>689</v>
      </c>
      <c r="B300" s="43" t="s">
        <v>273</v>
      </c>
    </row>
    <row r="301" spans="1:2" ht="17.25" x14ac:dyDescent="0.3">
      <c r="A301" s="44" t="s">
        <v>690</v>
      </c>
      <c r="B301" s="43" t="s">
        <v>285</v>
      </c>
    </row>
    <row r="302" spans="1:2" ht="17.25" x14ac:dyDescent="0.3">
      <c r="A302" s="44" t="s">
        <v>691</v>
      </c>
      <c r="B302" s="43" t="s">
        <v>329</v>
      </c>
    </row>
    <row r="303" spans="1:2" ht="17.25" x14ac:dyDescent="0.3">
      <c r="A303" s="44" t="s">
        <v>692</v>
      </c>
      <c r="B303" s="43" t="s">
        <v>422</v>
      </c>
    </row>
    <row r="304" spans="1:2" ht="17.25" x14ac:dyDescent="0.3">
      <c r="A304" s="44" t="s">
        <v>693</v>
      </c>
      <c r="B304" s="43" t="s">
        <v>318</v>
      </c>
    </row>
    <row r="305" spans="1:2" ht="17.25" x14ac:dyDescent="0.3">
      <c r="A305" s="44" t="s">
        <v>243</v>
      </c>
      <c r="B305" s="43" t="s">
        <v>530</v>
      </c>
    </row>
    <row r="306" spans="1:2" ht="17.25" x14ac:dyDescent="0.3">
      <c r="A306" s="44" t="s">
        <v>694</v>
      </c>
      <c r="B306" s="43" t="s">
        <v>375</v>
      </c>
    </row>
    <row r="307" spans="1:2" ht="17.25" x14ac:dyDescent="0.3">
      <c r="A307" s="44" t="s">
        <v>695</v>
      </c>
      <c r="B307" s="43" t="s">
        <v>696</v>
      </c>
    </row>
    <row r="308" spans="1:2" ht="17.25" x14ac:dyDescent="0.3">
      <c r="A308" s="44" t="s">
        <v>697</v>
      </c>
      <c r="B308" s="43" t="s">
        <v>531</v>
      </c>
    </row>
    <row r="309" spans="1:2" ht="17.25" x14ac:dyDescent="0.3">
      <c r="A309" s="44" t="s">
        <v>244</v>
      </c>
      <c r="B309" s="43" t="s">
        <v>532</v>
      </c>
    </row>
    <row r="310" spans="1:2" ht="17.25" x14ac:dyDescent="0.3">
      <c r="A310" s="44" t="s">
        <v>698</v>
      </c>
      <c r="B310" s="43" t="s">
        <v>533</v>
      </c>
    </row>
    <row r="311" spans="1:2" ht="17.25" x14ac:dyDescent="0.3">
      <c r="A311" s="44" t="s">
        <v>699</v>
      </c>
      <c r="B311" s="43" t="s">
        <v>534</v>
      </c>
    </row>
    <row r="312" spans="1:2" ht="17.25" x14ac:dyDescent="0.3">
      <c r="A312" s="44" t="s">
        <v>700</v>
      </c>
      <c r="B312" s="43" t="s">
        <v>539</v>
      </c>
    </row>
    <row r="313" spans="1:2" ht="17.25" x14ac:dyDescent="0.3">
      <c r="A313" s="44" t="s">
        <v>701</v>
      </c>
      <c r="B313" s="43" t="s">
        <v>536</v>
      </c>
    </row>
    <row r="314" spans="1:2" ht="17.25" x14ac:dyDescent="0.3">
      <c r="A314" s="44" t="s">
        <v>702</v>
      </c>
      <c r="B314" s="43" t="s">
        <v>328</v>
      </c>
    </row>
    <row r="315" spans="1:2" ht="17.25" x14ac:dyDescent="0.3">
      <c r="A315" s="44" t="s">
        <v>703</v>
      </c>
      <c r="B315" s="43" t="s">
        <v>353</v>
      </c>
    </row>
    <row r="316" spans="1:2" ht="17.25" x14ac:dyDescent="0.3">
      <c r="A316" s="44" t="s">
        <v>704</v>
      </c>
      <c r="B316" s="43" t="s">
        <v>377</v>
      </c>
    </row>
    <row r="317" spans="1:2" ht="17.25" x14ac:dyDescent="0.3">
      <c r="A317" s="44" t="s">
        <v>705</v>
      </c>
      <c r="B317" s="43" t="s">
        <v>509</v>
      </c>
    </row>
    <row r="318" spans="1:2" ht="17.25" x14ac:dyDescent="0.3">
      <c r="A318" s="44" t="s">
        <v>706</v>
      </c>
      <c r="B318" s="43" t="s">
        <v>553</v>
      </c>
    </row>
    <row r="319" spans="1:2" ht="17.25" x14ac:dyDescent="0.3">
      <c r="A319" s="44" t="s">
        <v>707</v>
      </c>
      <c r="B319" s="43" t="s">
        <v>562</v>
      </c>
    </row>
    <row r="320" spans="1:2" ht="17.25" x14ac:dyDescent="0.3">
      <c r="A320" s="44" t="s">
        <v>708</v>
      </c>
      <c r="B320" s="43" t="s">
        <v>709</v>
      </c>
    </row>
    <row r="321" spans="1:2" ht="17.25" x14ac:dyDescent="0.3">
      <c r="A321" s="44" t="s">
        <v>710</v>
      </c>
      <c r="B321" s="43" t="s">
        <v>537</v>
      </c>
    </row>
    <row r="322" spans="1:2" ht="17.25" x14ac:dyDescent="0.3">
      <c r="A322" s="44" t="s">
        <v>711</v>
      </c>
      <c r="B322" s="43" t="s">
        <v>538</v>
      </c>
    </row>
    <row r="323" spans="1:2" ht="17.25" x14ac:dyDescent="0.3">
      <c r="A323" s="44" t="s">
        <v>712</v>
      </c>
      <c r="B323" s="43" t="s">
        <v>540</v>
      </c>
    </row>
    <row r="324" spans="1:2" ht="17.25" x14ac:dyDescent="0.3">
      <c r="A324" s="44" t="s">
        <v>245</v>
      </c>
      <c r="B324" s="43" t="s">
        <v>544</v>
      </c>
    </row>
    <row r="325" spans="1:2" ht="17.25" x14ac:dyDescent="0.3">
      <c r="A325" s="44" t="s">
        <v>713</v>
      </c>
      <c r="B325" s="43" t="s">
        <v>545</v>
      </c>
    </row>
    <row r="326" spans="1:2" ht="17.25" x14ac:dyDescent="0.3">
      <c r="A326" s="44" t="s">
        <v>246</v>
      </c>
      <c r="B326" s="43" t="s">
        <v>546</v>
      </c>
    </row>
    <row r="327" spans="1:2" ht="17.25" x14ac:dyDescent="0.3">
      <c r="A327" s="44" t="s">
        <v>247</v>
      </c>
      <c r="B327" s="43" t="s">
        <v>547</v>
      </c>
    </row>
    <row r="328" spans="1:2" x14ac:dyDescent="0.25">
      <c r="A328" t="s">
        <v>248</v>
      </c>
      <c r="B328" s="48" t="s">
        <v>548</v>
      </c>
    </row>
    <row r="329" spans="1:2" x14ac:dyDescent="0.25">
      <c r="A329" t="s">
        <v>249</v>
      </c>
      <c r="B329" s="48" t="s">
        <v>549</v>
      </c>
    </row>
    <row r="330" spans="1:2" x14ac:dyDescent="0.25">
      <c r="A330" t="s">
        <v>714</v>
      </c>
      <c r="B330" s="48" t="s">
        <v>543</v>
      </c>
    </row>
    <row r="331" spans="1:2" x14ac:dyDescent="0.25">
      <c r="A331" t="s">
        <v>715</v>
      </c>
      <c r="B331" s="48" t="s">
        <v>550</v>
      </c>
    </row>
    <row r="332" spans="1:2" x14ac:dyDescent="0.25">
      <c r="A332" t="s">
        <v>250</v>
      </c>
      <c r="B332" s="48" t="s">
        <v>551</v>
      </c>
    </row>
    <row r="333" spans="1:2" x14ac:dyDescent="0.25">
      <c r="A333" t="s">
        <v>251</v>
      </c>
      <c r="B333" s="48" t="s">
        <v>552</v>
      </c>
    </row>
    <row r="334" spans="1:2" x14ac:dyDescent="0.25">
      <c r="A334" t="s">
        <v>252</v>
      </c>
      <c r="B334" s="48" t="s">
        <v>554</v>
      </c>
    </row>
    <row r="335" spans="1:2" x14ac:dyDescent="0.25">
      <c r="A335" t="s">
        <v>253</v>
      </c>
      <c r="B335" s="48" t="s">
        <v>555</v>
      </c>
    </row>
    <row r="336" spans="1:2" x14ac:dyDescent="0.25">
      <c r="A336" t="s">
        <v>254</v>
      </c>
      <c r="B336" s="48" t="s">
        <v>556</v>
      </c>
    </row>
    <row r="337" spans="1:2" x14ac:dyDescent="0.25">
      <c r="A337" t="s">
        <v>255</v>
      </c>
      <c r="B337" s="48" t="s">
        <v>557</v>
      </c>
    </row>
    <row r="338" spans="1:2" x14ac:dyDescent="0.25">
      <c r="A338" t="s">
        <v>256</v>
      </c>
      <c r="B338" s="48" t="s">
        <v>558</v>
      </c>
    </row>
    <row r="339" spans="1:2" x14ac:dyDescent="0.25">
      <c r="A339" t="s">
        <v>257</v>
      </c>
      <c r="B339" s="48" t="s">
        <v>559</v>
      </c>
    </row>
    <row r="340" spans="1:2" x14ac:dyDescent="0.25">
      <c r="A340" t="s">
        <v>258</v>
      </c>
      <c r="B340" s="48" t="s">
        <v>560</v>
      </c>
    </row>
    <row r="341" spans="1:2" x14ac:dyDescent="0.25">
      <c r="A341" t="s">
        <v>716</v>
      </c>
      <c r="B341" s="48" t="s">
        <v>717</v>
      </c>
    </row>
    <row r="342" spans="1:2" x14ac:dyDescent="0.25">
      <c r="A342" t="s">
        <v>259</v>
      </c>
      <c r="B342" s="48" t="s">
        <v>561</v>
      </c>
    </row>
  </sheetData>
  <sortState ref="A3:B327">
    <sortCondition ref="A3"/>
  </sortState>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workbookViewId="0">
      <selection activeCell="A23" sqref="A23"/>
    </sheetView>
  </sheetViews>
  <sheetFormatPr defaultColWidth="0" defaultRowHeight="17.25" zeroHeight="1" x14ac:dyDescent="0.3"/>
  <cols>
    <col min="1" max="1" width="23.375" style="1" customWidth="1"/>
    <col min="2" max="2" width="23.375" style="18" customWidth="1"/>
    <col min="3" max="3" width="23.375" style="4" customWidth="1"/>
    <col min="4" max="4" width="23.375" style="29" customWidth="1"/>
    <col min="5" max="16384" width="10.875" style="1" hidden="1"/>
  </cols>
  <sheetData>
    <row r="1" spans="1:4" ht="65.099999999999994" customHeight="1" x14ac:dyDescent="0.3">
      <c r="A1" s="111" t="s">
        <v>14</v>
      </c>
      <c r="B1" s="111"/>
      <c r="C1" s="111"/>
      <c r="D1" s="111"/>
    </row>
    <row r="2" spans="1:4" s="14" customFormat="1" ht="39.950000000000003" customHeight="1" x14ac:dyDescent="0.35">
      <c r="A2" s="12" t="s">
        <v>7</v>
      </c>
      <c r="B2" s="25" t="s">
        <v>25</v>
      </c>
      <c r="C2" s="13" t="s">
        <v>21</v>
      </c>
      <c r="D2" s="28" t="s">
        <v>23</v>
      </c>
    </row>
    <row r="3" spans="1:4" x14ac:dyDescent="0.3">
      <c r="A3" s="1" t="s">
        <v>35</v>
      </c>
      <c r="C3" s="26">
        <v>10000000</v>
      </c>
      <c r="D3" s="29" t="str">
        <f>IF(SUMIFS('Detail Sheet Demo'!G:G,'Detail Sheet Demo'!H:H,'Funding Categories'!A3)=0, "",SUMIFS('Detail Sheet Demo'!G:G,'Detail Sheet Demo'!H:H,'Funding Categories'!A3))</f>
        <v/>
      </c>
    </row>
    <row r="4" spans="1:4" x14ac:dyDescent="0.3">
      <c r="A4" s="1" t="s">
        <v>36</v>
      </c>
      <c r="B4" s="18" t="s">
        <v>16</v>
      </c>
      <c r="C4" s="5">
        <v>400</v>
      </c>
      <c r="D4" s="29">
        <f>IF(SUMIFS('Detail Sheet Demo'!G:G,'Detail Sheet Demo'!H:H,'Funding Categories'!A4)=0, "",SUMIFS('Detail Sheet Demo'!G:G,'Detail Sheet Demo'!H:H,'Funding Categories'!A4))</f>
        <v>400</v>
      </c>
    </row>
    <row r="5" spans="1:4" x14ac:dyDescent="0.3">
      <c r="A5" s="1" t="s">
        <v>37</v>
      </c>
      <c r="B5" s="18" t="s">
        <v>16</v>
      </c>
      <c r="C5" s="5">
        <v>3000</v>
      </c>
      <c r="D5" s="29" t="str">
        <f>IF(SUMIFS('Detail Sheet Demo'!G:G,'Detail Sheet Demo'!H:H,'Funding Categories'!A5)=0, "",SUMIFS('Detail Sheet Demo'!G:G,'Detail Sheet Demo'!H:H,'Funding Categories'!A5))</f>
        <v/>
      </c>
    </row>
    <row r="6" spans="1:4" x14ac:dyDescent="0.3">
      <c r="A6" s="1" t="s">
        <v>38</v>
      </c>
      <c r="B6" s="18" t="s">
        <v>16</v>
      </c>
      <c r="C6" s="5">
        <v>2000</v>
      </c>
      <c r="D6" s="29" t="str">
        <f>IF(SUMIFS('Detail Sheet Demo'!G:G,'Detail Sheet Demo'!H:H,'Funding Categories'!A6)=0, "",SUMIFS('Detail Sheet Demo'!G:G,'Detail Sheet Demo'!H:H,'Funding Categories'!A6))</f>
        <v/>
      </c>
    </row>
    <row r="7" spans="1:4" x14ac:dyDescent="0.3">
      <c r="A7" s="1" t="s">
        <v>39</v>
      </c>
      <c r="B7" s="18" t="s">
        <v>16</v>
      </c>
      <c r="C7" s="5">
        <v>700</v>
      </c>
      <c r="D7" s="29">
        <f>IF(SUMIFS('Detail Sheet Demo'!G:G,'Detail Sheet Demo'!H:H,'Funding Categories'!A7)=0, "",SUMIFS('Detail Sheet Demo'!G:G,'Detail Sheet Demo'!H:H,'Funding Categories'!A7))</f>
        <v>510</v>
      </c>
    </row>
    <row r="8" spans="1:4" x14ac:dyDescent="0.3">
      <c r="A8" s="1" t="s">
        <v>40</v>
      </c>
      <c r="B8" s="18" t="s">
        <v>16</v>
      </c>
      <c r="C8" s="5">
        <v>15000</v>
      </c>
      <c r="D8" s="29" t="str">
        <f>IF(SUMIFS('Detail Sheet Demo'!G:G,'Detail Sheet Demo'!H:H,'Funding Categories'!A8)=0, "",SUMIFS('Detail Sheet Demo'!G:G,'Detail Sheet Demo'!H:H,'Funding Categories'!A8))</f>
        <v/>
      </c>
    </row>
    <row r="9" spans="1:4" x14ac:dyDescent="0.3">
      <c r="A9" s="1" t="s">
        <v>41</v>
      </c>
      <c r="B9" s="18" t="s">
        <v>16</v>
      </c>
      <c r="C9" s="5">
        <v>3500</v>
      </c>
      <c r="D9" s="29">
        <f>IF(SUMIFS('Detail Sheet Demo'!G:G,'Detail Sheet Demo'!H:H,'Funding Categories'!A9)=0, "",SUMIFS('Detail Sheet Demo'!G:G,'Detail Sheet Demo'!H:H,'Funding Categories'!A9))</f>
        <v>2000</v>
      </c>
    </row>
    <row r="10" spans="1:4" x14ac:dyDescent="0.3">
      <c r="A10" s="1" t="s">
        <v>50</v>
      </c>
      <c r="B10" s="18" t="s">
        <v>16</v>
      </c>
      <c r="C10" s="4">
        <v>500</v>
      </c>
      <c r="D10" s="29">
        <f>IF(SUMIFS('Detail Sheet Demo'!G:G,'Detail Sheet Demo'!H:H,'Funding Categories'!A14)=0, "",SUMIFS('Detail Sheet Demo'!G:G,'Detail Sheet Demo'!H:H,'Funding Categories'!A14))</f>
        <v>950</v>
      </c>
    </row>
    <row r="11" spans="1:4" x14ac:dyDescent="0.3">
      <c r="A11" s="1" t="s">
        <v>28</v>
      </c>
      <c r="B11" s="18" t="s">
        <v>16</v>
      </c>
      <c r="C11" s="4">
        <v>500</v>
      </c>
      <c r="D11" s="29" t="str">
        <f>IF(SUMIFS('Detail Sheet Demo'!G:G,'Detail Sheet Demo'!H:H,'Funding Categories'!A10)=0, "",SUMIFS('Detail Sheet Demo'!G:G,'Detail Sheet Demo'!H:H,'Funding Categories'!A10))</f>
        <v/>
      </c>
    </row>
    <row r="12" spans="1:4" x14ac:dyDescent="0.3">
      <c r="A12" s="1" t="s">
        <v>42</v>
      </c>
      <c r="B12" s="18" t="s">
        <v>16</v>
      </c>
      <c r="C12" s="4">
        <v>8000</v>
      </c>
      <c r="D12" s="29" t="str">
        <f>IF(SUMIFS('Detail Sheet Demo'!G:G,'Detail Sheet Demo'!H:H,'Funding Categories'!#REF!)=0, "",SUMIFS('Detail Sheet Demo'!G:G,'Detail Sheet Demo'!H:H,'Funding Categories'!#REF!))</f>
        <v/>
      </c>
    </row>
    <row r="13" spans="1:4" x14ac:dyDescent="0.3">
      <c r="A13" s="1" t="s">
        <v>43</v>
      </c>
      <c r="B13" s="18" t="s">
        <v>16</v>
      </c>
      <c r="C13" s="4">
        <v>200</v>
      </c>
      <c r="D13" s="29" t="str">
        <f>IF(SUMIFS('Detail Sheet Demo'!G:G,'Detail Sheet Demo'!H:H,'Funding Categories'!A12)=0, "",SUMIFS('Detail Sheet Demo'!G:G,'Detail Sheet Demo'!H:H,'Funding Categories'!A12))</f>
        <v/>
      </c>
    </row>
    <row r="14" spans="1:4" x14ac:dyDescent="0.3">
      <c r="A14" s="1" t="s">
        <v>9</v>
      </c>
      <c r="C14" s="26">
        <v>10000000</v>
      </c>
      <c r="D14" s="29" t="str">
        <f>IF(SUMIFS('Detail Sheet Demo'!G:G,'Detail Sheet Demo'!H:H,'Funding Categories'!A13)=0, "",SUMIFS('Detail Sheet Demo'!G:G,'Detail Sheet Demo'!H:H,'Funding Categories'!A13))</f>
        <v/>
      </c>
    </row>
    <row r="15" spans="1:4" x14ac:dyDescent="0.3">
      <c r="A15" s="1" t="s">
        <v>44</v>
      </c>
      <c r="B15" s="18" t="s">
        <v>16</v>
      </c>
      <c r="C15" s="4">
        <v>40000</v>
      </c>
      <c r="D15" s="29" t="str">
        <f>IF(SUMIFS('Detail Sheet Demo'!G:G,'Detail Sheet Demo'!H:H,'Funding Categories'!A15)=0, "",SUMIFS('Detail Sheet Demo'!G:G,'Detail Sheet Demo'!H:H,'Funding Categories'!A15))</f>
        <v/>
      </c>
    </row>
    <row r="16" spans="1:4" x14ac:dyDescent="0.3">
      <c r="A16" s="1" t="s">
        <v>45</v>
      </c>
      <c r="B16" s="18" t="s">
        <v>16</v>
      </c>
      <c r="C16" s="4">
        <v>200</v>
      </c>
      <c r="D16" s="29" t="str">
        <f>IF(SUMIFS('Detail Sheet Demo'!G:G,'Detail Sheet Demo'!H:H,'Funding Categories'!A16)=0, "",SUMIFS('Detail Sheet Demo'!G:G,'Detail Sheet Demo'!H:H,'Funding Categories'!A16))</f>
        <v/>
      </c>
    </row>
    <row r="17" spans="1:4" x14ac:dyDescent="0.3">
      <c r="A17" s="1" t="s">
        <v>34</v>
      </c>
      <c r="B17" s="42" t="s">
        <v>16</v>
      </c>
      <c r="C17" s="4">
        <v>10000</v>
      </c>
    </row>
    <row r="18" spans="1:4" x14ac:dyDescent="0.3">
      <c r="A18" s="1" t="s">
        <v>46</v>
      </c>
      <c r="B18" s="18" t="s">
        <v>16</v>
      </c>
      <c r="C18" s="4">
        <v>1250</v>
      </c>
      <c r="D18" s="29" t="str">
        <f>IF(SUMIFS('Detail Sheet Demo'!G:G,'Detail Sheet Demo'!H:H,'Funding Categories'!A18)=0, "",SUMIFS('Detail Sheet Demo'!G:G,'Detail Sheet Demo'!H:H,'Funding Categories'!A18))</f>
        <v/>
      </c>
    </row>
    <row r="19" spans="1:4" x14ac:dyDescent="0.3">
      <c r="A19" s="1" t="s">
        <v>47</v>
      </c>
      <c r="C19" s="26">
        <v>10000000</v>
      </c>
      <c r="D19" s="29" t="str">
        <f>IF(SUMIFS('Detail Sheet Demo'!G:G,'Detail Sheet Demo'!H:H,'Funding Categories'!A19)=0, "",SUMIFS('Detail Sheet Demo'!G:G,'Detail Sheet Demo'!H:H,'Funding Categories'!A19))</f>
        <v/>
      </c>
    </row>
    <row r="20" spans="1:4" x14ac:dyDescent="0.3">
      <c r="A20" s="1" t="s">
        <v>24</v>
      </c>
      <c r="C20" s="4">
        <v>0</v>
      </c>
      <c r="D20" s="29">
        <v>0</v>
      </c>
    </row>
    <row r="21" spans="1:4" x14ac:dyDescent="0.3"/>
    <row r="22" spans="1:4" x14ac:dyDescent="0.3"/>
    <row r="23" spans="1:4" x14ac:dyDescent="0.3"/>
    <row r="24" spans="1:4" x14ac:dyDescent="0.3"/>
    <row r="25" spans="1:4" x14ac:dyDescent="0.3"/>
    <row r="26" spans="1:4" x14ac:dyDescent="0.3"/>
    <row r="27" spans="1:4" x14ac:dyDescent="0.3"/>
  </sheetData>
  <sheetProtection selectLockedCells="1"/>
  <sortState ref="A4:D24">
    <sortCondition ref="A3"/>
  </sortState>
  <mergeCells count="1">
    <mergeCell ref="A1:D1"/>
  </mergeCells>
  <phoneticPr fontId="8" type="noConversion"/>
  <pageMargins left="0.7" right="0.7" top="0.75" bottom="0.75" header="0.3" footer="0.3"/>
  <pageSetup scale="73"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3"/>
  <sheetViews>
    <sheetView workbookViewId="0">
      <pane ySplit="6" topLeftCell="A7" activePane="bottomLeft" state="frozen"/>
      <selection activeCell="D7" sqref="D7"/>
      <selection pane="bottomLeft" activeCell="D7" sqref="D7"/>
    </sheetView>
  </sheetViews>
  <sheetFormatPr defaultColWidth="0" defaultRowHeight="17.25" zeroHeight="1" x14ac:dyDescent="0.3"/>
  <cols>
    <col min="1" max="1" width="8.375" style="40" customWidth="1"/>
    <col min="2" max="2" width="50.875" style="30" customWidth="1"/>
    <col min="3" max="3" width="16.875" style="37" customWidth="1"/>
    <col min="4" max="4" width="16.875" style="39" customWidth="1"/>
    <col min="5" max="7" width="0" style="30" hidden="1" customWidth="1"/>
    <col min="8" max="16384" width="10.875" style="30" hidden="1"/>
  </cols>
  <sheetData>
    <row r="1" spans="1:4" ht="65.099999999999994" customHeight="1" x14ac:dyDescent="0.3">
      <c r="A1" s="129" t="s">
        <v>33</v>
      </c>
      <c r="B1" s="129"/>
      <c r="C1" s="129"/>
      <c r="D1" s="129"/>
    </row>
    <row r="2" spans="1:4" ht="35.1" customHeight="1" x14ac:dyDescent="0.3">
      <c r="A2" s="133"/>
      <c r="B2" s="133"/>
      <c r="C2" s="133"/>
      <c r="D2" s="133"/>
    </row>
    <row r="3" spans="1:4" ht="18.95" customHeight="1" x14ac:dyDescent="0.3">
      <c r="A3" s="134" t="s">
        <v>29</v>
      </c>
      <c r="B3" s="134"/>
      <c r="C3" s="134"/>
      <c r="D3" s="31" t="s">
        <v>4</v>
      </c>
    </row>
    <row r="4" spans="1:4" ht="35.1" customHeight="1" x14ac:dyDescent="0.3">
      <c r="A4" s="133"/>
      <c r="B4" s="133"/>
      <c r="C4" s="133"/>
      <c r="D4" s="133"/>
    </row>
    <row r="5" spans="1:4" ht="20.100000000000001" customHeight="1" x14ac:dyDescent="0.3">
      <c r="A5" s="134" t="s">
        <v>30</v>
      </c>
      <c r="B5" s="134"/>
      <c r="C5" s="134"/>
      <c r="D5" s="31" t="s">
        <v>4</v>
      </c>
    </row>
    <row r="6" spans="1:4" ht="39.950000000000003" customHeight="1" x14ac:dyDescent="0.3">
      <c r="A6" s="32" t="s">
        <v>8</v>
      </c>
      <c r="B6" s="33" t="s">
        <v>6</v>
      </c>
      <c r="C6" s="34" t="s">
        <v>31</v>
      </c>
      <c r="D6" s="35" t="s">
        <v>32</v>
      </c>
    </row>
    <row r="7" spans="1:4" x14ac:dyDescent="0.3">
      <c r="A7" s="41">
        <f>IF('Detail Sheet Demo'!A6="","",'Detail Sheet Demo'!A6)</f>
        <v>1</v>
      </c>
      <c r="B7" s="36" t="str">
        <f>IF('Detail Sheet Demo'!B6="","",'Detail Sheet Demo'!B6)</f>
        <v>Underwater Basket Kits</v>
      </c>
      <c r="C7" s="37" t="str">
        <f>IF('Detail Sheet Demo'!F6="","",IF(('Detail Sheet Demo'!G6-('Detail Sheet Demo'!E6))=0,"-",('Detail Sheet Demo'!E6-('Detail Sheet Demo'!G6))))</f>
        <v>-</v>
      </c>
      <c r="D7" s="38"/>
    </row>
    <row r="8" spans="1:4" x14ac:dyDescent="0.3">
      <c r="A8" s="41" t="str">
        <f>IF('Detail Sheet Demo'!A7="","",'Detail Sheet Demo'!A7)</f>
        <v/>
      </c>
      <c r="B8" s="36" t="str">
        <f>IF('Detail Sheet Demo'!B7="","",'Detail Sheet Demo'!B7)</f>
        <v/>
      </c>
      <c r="C8" s="37" t="str">
        <f>IF('Detail Sheet Demo'!F7="","",IF(('Detail Sheet Demo'!G7-('Detail Sheet Demo'!E7))=0,"-",('Detail Sheet Demo'!E7-('Detail Sheet Demo'!G7))))</f>
        <v/>
      </c>
      <c r="D8" s="38"/>
    </row>
    <row r="9" spans="1:4" x14ac:dyDescent="0.3">
      <c r="A9" s="41">
        <f>IF('Detail Sheet Demo'!A8="","",'Detail Sheet Demo'!A8)</f>
        <v>2</v>
      </c>
      <c r="B9" s="36" t="str">
        <f>IF('Detail Sheet Demo'!B8="","",'Detail Sheet Demo'!B8)</f>
        <v>Shoes for water basket weaving</v>
      </c>
      <c r="C9" s="37" t="str">
        <f>IF('Detail Sheet Demo'!F8="","",IF(('Detail Sheet Demo'!G8-('Detail Sheet Demo'!E8))=0,"-",('Detail Sheet Demo'!E8-('Detail Sheet Demo'!G8))))</f>
        <v>-</v>
      </c>
      <c r="D9" s="38"/>
    </row>
    <row r="10" spans="1:4" x14ac:dyDescent="0.3">
      <c r="A10" s="41" t="str">
        <f>IF('Detail Sheet Demo'!A9="","",'Detail Sheet Demo'!A9)</f>
        <v/>
      </c>
      <c r="B10" s="36" t="str">
        <f>IF('Detail Sheet Demo'!B9="","",'Detail Sheet Demo'!B9)</f>
        <v/>
      </c>
      <c r="C10" s="37" t="str">
        <f>IF('Detail Sheet Demo'!F9="","",IF(('Detail Sheet Demo'!G9-('Detail Sheet Demo'!E9))=0,"-",('Detail Sheet Demo'!E9-('Detail Sheet Demo'!G9))))</f>
        <v/>
      </c>
      <c r="D10" s="38"/>
    </row>
    <row r="11" spans="1:4" x14ac:dyDescent="0.3">
      <c r="A11" s="41">
        <f>IF('Detail Sheet Demo'!A10="","",'Detail Sheet Demo'!A10)</f>
        <v>3</v>
      </c>
      <c r="B11" s="36" t="str">
        <f>IF('Detail Sheet Demo'!B10="","",'Detail Sheet Demo'!B10)</f>
        <v>Coloring Supplies</v>
      </c>
      <c r="C11" s="37">
        <f>IF('Detail Sheet Demo'!F10="","",IF(('Detail Sheet Demo'!G10-('Detail Sheet Demo'!E10))=0,"-",('Detail Sheet Demo'!E10-('Detail Sheet Demo'!G10))))</f>
        <v>1500</v>
      </c>
      <c r="D11" s="38"/>
    </row>
    <row r="12" spans="1:4" x14ac:dyDescent="0.3">
      <c r="A12" s="41" t="str">
        <f>IF('Detail Sheet Demo'!A11="","",'Detail Sheet Demo'!A11)</f>
        <v/>
      </c>
      <c r="B12" s="36" t="str">
        <f>IF('Detail Sheet Demo'!B11="","",'Detail Sheet Demo'!B11)</f>
        <v/>
      </c>
      <c r="C12" s="37" t="str">
        <f>IF('Detail Sheet Demo'!F11="","",IF(('Detail Sheet Demo'!G11-('Detail Sheet Demo'!E11))=0,"-",('Detail Sheet Demo'!E11-('Detail Sheet Demo'!G11))))</f>
        <v/>
      </c>
      <c r="D12" s="38"/>
    </row>
    <row r="13" spans="1:4" x14ac:dyDescent="0.3">
      <c r="A13" s="41">
        <f>IF('Detail Sheet Demo'!A12="","",'Detail Sheet Demo'!A12)</f>
        <v>4</v>
      </c>
      <c r="B13" s="36" t="str">
        <f>IF('Detail Sheet Demo'!B12="","",'Detail Sheet Demo'!B12)</f>
        <v>Live Basket Weaving Performers</v>
      </c>
      <c r="C13" s="37" t="str">
        <f>IF('Detail Sheet Demo'!F12="","",IF(('Detail Sheet Demo'!G12-('Detail Sheet Demo'!E12))=0,"-",('Detail Sheet Demo'!E12-('Detail Sheet Demo'!G12))))</f>
        <v>-</v>
      </c>
      <c r="D13" s="38"/>
    </row>
    <row r="14" spans="1:4" x14ac:dyDescent="0.3">
      <c r="A14" s="41" t="str">
        <f>IF('Detail Sheet Demo'!A13="","",'Detail Sheet Demo'!A13)</f>
        <v/>
      </c>
      <c r="B14" s="36" t="str">
        <f>IF('Detail Sheet Demo'!B13="","",'Detail Sheet Demo'!B13)</f>
        <v/>
      </c>
      <c r="C14" s="37" t="str">
        <f>IF('Detail Sheet Demo'!F13="","",IF(('Detail Sheet Demo'!G13-('Detail Sheet Demo'!E13))=0,"-",('Detail Sheet Demo'!E13-('Detail Sheet Demo'!G13))))</f>
        <v/>
      </c>
      <c r="D14" s="38"/>
    </row>
    <row r="15" spans="1:4" x14ac:dyDescent="0.3">
      <c r="A15" s="41">
        <f>IF('Detail Sheet Demo'!A14="","",'Detail Sheet Demo'!A14)</f>
        <v>5</v>
      </c>
      <c r="B15" s="36" t="str">
        <f>IF('Detail Sheet Demo'!B14="","",'Detail Sheet Demo'!B14)</f>
        <v>Basket Weaving Instructors</v>
      </c>
      <c r="C15" s="37">
        <f>IF('Detail Sheet Demo'!F14="","",IF(('Detail Sheet Demo'!G14-('Detail Sheet Demo'!E14))=0,"-",('Detail Sheet Demo'!E14-('Detail Sheet Demo'!G14))))</f>
        <v>200</v>
      </c>
      <c r="D15" s="38"/>
    </row>
    <row r="16" spans="1:4" x14ac:dyDescent="0.3">
      <c r="A16" s="41" t="str">
        <f>IF('Detail Sheet Demo'!A15="","",'Detail Sheet Demo'!A15)</f>
        <v/>
      </c>
      <c r="B16" s="36" t="str">
        <f>IF('Detail Sheet Demo'!B15="","",'Detail Sheet Demo'!B15)</f>
        <v/>
      </c>
      <c r="C16" s="37" t="str">
        <f>IF('Detail Sheet Demo'!F15="","",IF(('Detail Sheet Demo'!G15-('Detail Sheet Demo'!E15))=0,"-",('Detail Sheet Demo'!E15-('Detail Sheet Demo'!G15))))</f>
        <v/>
      </c>
      <c r="D16" s="38"/>
    </row>
    <row r="17" spans="1:4" x14ac:dyDescent="0.3">
      <c r="A17" s="41">
        <f>IF('Detail Sheet Demo'!A16="","",'Detail Sheet Demo'!A16)</f>
        <v>6</v>
      </c>
      <c r="B17" s="36" t="str">
        <f>IF('Detail Sheet Demo'!B16="","",'Detail Sheet Demo'!B16)</f>
        <v>Basket Banquet Food</v>
      </c>
      <c r="C17" s="37" t="str">
        <f>IF('Detail Sheet Demo'!F16="","",IF(('Detail Sheet Demo'!G16-('Detail Sheet Demo'!E16))=0,"-",('Detail Sheet Demo'!E16-('Detail Sheet Demo'!G16))))</f>
        <v>-</v>
      </c>
      <c r="D17" s="38"/>
    </row>
    <row r="18" spans="1:4" x14ac:dyDescent="0.3">
      <c r="A18" s="41" t="str">
        <f>IF('Detail Sheet Demo'!A17="","",'Detail Sheet Demo'!A17)</f>
        <v/>
      </c>
      <c r="B18" s="36" t="str">
        <f>IF('Detail Sheet Demo'!B17="","",'Detail Sheet Demo'!B17)</f>
        <v/>
      </c>
      <c r="C18" s="37" t="str">
        <f>IF('Detail Sheet Demo'!F17="","",IF(('Detail Sheet Demo'!G17-('Detail Sheet Demo'!E17))=0,"-",('Detail Sheet Demo'!E17-('Detail Sheet Demo'!G17))))</f>
        <v/>
      </c>
      <c r="D18" s="38"/>
    </row>
    <row r="19" spans="1:4" x14ac:dyDescent="0.3">
      <c r="A19" s="41" t="str">
        <f>IF('Detail Sheet Demo'!A18="","",'Detail Sheet Demo'!A18)</f>
        <v/>
      </c>
      <c r="B19" s="36" t="str">
        <f>IF('Detail Sheet Demo'!B18="","",'Detail Sheet Demo'!B18)</f>
        <v>Decorations for Basket Banquet</v>
      </c>
      <c r="C19" s="37" t="str">
        <f>IF('Detail Sheet Demo'!F18="","",IF(('Detail Sheet Demo'!G18-('Detail Sheet Demo'!E18))=0,"-",('Detail Sheet Demo'!E18-('Detail Sheet Demo'!G18))))</f>
        <v/>
      </c>
      <c r="D19" s="38"/>
    </row>
    <row r="20" spans="1:4" x14ac:dyDescent="0.3">
      <c r="A20" s="41">
        <f>IF('Detail Sheet Demo'!A19="","",'Detail Sheet Demo'!A19)</f>
        <v>7</v>
      </c>
      <c r="B20" s="36" t="str">
        <f>IF('Detail Sheet Demo'!B19="","",'Detail Sheet Demo'!B19)</f>
        <v>Streamers</v>
      </c>
      <c r="C20" s="37" t="str">
        <f>IF('Detail Sheet Demo'!F19="","",IF(('Detail Sheet Demo'!G19-('Detail Sheet Demo'!E19))=0,"-",('Detail Sheet Demo'!E19-('Detail Sheet Demo'!G19))))</f>
        <v>-</v>
      </c>
      <c r="D20" s="38"/>
    </row>
    <row r="21" spans="1:4" x14ac:dyDescent="0.3">
      <c r="A21" s="41">
        <f>IF('Detail Sheet Demo'!A20="","",'Detail Sheet Demo'!A20)</f>
        <v>8</v>
      </c>
      <c r="B21" s="36" t="str">
        <f>IF('Detail Sheet Demo'!B20="","",'Detail Sheet Demo'!B20)</f>
        <v>Basket Balloons</v>
      </c>
      <c r="C21" s="37" t="str">
        <f>IF('Detail Sheet Demo'!F20="","",IF(('Detail Sheet Demo'!G20-('Detail Sheet Demo'!E20))=0,"-",('Detail Sheet Demo'!E20-('Detail Sheet Demo'!G20))))</f>
        <v>-</v>
      </c>
      <c r="D21" s="38"/>
    </row>
    <row r="22" spans="1:4" x14ac:dyDescent="0.3">
      <c r="A22" s="41">
        <f>IF('Detail Sheet Demo'!A21="","",'Detail Sheet Demo'!A21)</f>
        <v>9</v>
      </c>
      <c r="B22" s="36" t="str">
        <f>IF('Detail Sheet Demo'!B21="","",'Detail Sheet Demo'!B21)</f>
        <v>Basket Cookies</v>
      </c>
      <c r="C22" s="37" t="str">
        <f>IF('Detail Sheet Demo'!F21="","",IF(('Detail Sheet Demo'!G21-('Detail Sheet Demo'!E21))=0,"-",('Detail Sheet Demo'!E21-('Detail Sheet Demo'!G21))))</f>
        <v>-</v>
      </c>
      <c r="D22" s="38"/>
    </row>
    <row r="23" spans="1:4" x14ac:dyDescent="0.3">
      <c r="A23" s="41" t="str">
        <f>IF('Detail Sheet Demo'!A22="","",'Detail Sheet Demo'!A22)</f>
        <v/>
      </c>
      <c r="B23" s="36" t="str">
        <f>IF('Detail Sheet Demo'!B22="","",'Detail Sheet Demo'!B22)</f>
        <v/>
      </c>
      <c r="C23" s="37" t="str">
        <f>IF('Detail Sheet Demo'!F22="","",IF(('Detail Sheet Demo'!G22-('Detail Sheet Demo'!E22))=0,"-",('Detail Sheet Demo'!E22-('Detail Sheet Demo'!G22))))</f>
        <v/>
      </c>
      <c r="D23" s="38"/>
    </row>
    <row r="24" spans="1:4" x14ac:dyDescent="0.3">
      <c r="A24" s="41" t="str">
        <f>IF('Detail Sheet Demo'!A23="","",'Detail Sheet Demo'!A23)</f>
        <v/>
      </c>
      <c r="B24" s="36" t="str">
        <f>IF('Detail Sheet Demo'!B23="","",'Detail Sheet Demo'!B23)</f>
        <v/>
      </c>
      <c r="C24" s="37" t="str">
        <f>IF('Detail Sheet Demo'!F23="","",IF(('Detail Sheet Demo'!G23-('Detail Sheet Demo'!E23))=0,"-",('Detail Sheet Demo'!E23-('Detail Sheet Demo'!G23))))</f>
        <v/>
      </c>
      <c r="D24" s="38"/>
    </row>
    <row r="25" spans="1:4" x14ac:dyDescent="0.3">
      <c r="A25" s="41" t="str">
        <f>IF('Detail Sheet Demo'!A24="","",'Detail Sheet Demo'!A24)</f>
        <v/>
      </c>
      <c r="B25" s="36" t="str">
        <f>IF('Detail Sheet Demo'!B24="","",'Detail Sheet Demo'!B24)</f>
        <v/>
      </c>
      <c r="C25" s="37" t="str">
        <f>IF('Detail Sheet Demo'!F24="","",IF(('Detail Sheet Demo'!G24-('Detail Sheet Demo'!E24))=0,"-",('Detail Sheet Demo'!E24-('Detail Sheet Demo'!G24))))</f>
        <v/>
      </c>
      <c r="D25" s="38"/>
    </row>
    <row r="26" spans="1:4" x14ac:dyDescent="0.3">
      <c r="A26" s="41" t="str">
        <f>IF('Detail Sheet Demo'!A25="","",'Detail Sheet Demo'!A25)</f>
        <v/>
      </c>
      <c r="B26" s="36" t="str">
        <f>IF('Detail Sheet Demo'!B25="","",'Detail Sheet Demo'!B25)</f>
        <v/>
      </c>
      <c r="C26" s="37" t="str">
        <f>IF('Detail Sheet Demo'!F25="","",IF(('Detail Sheet Demo'!G25-('Detail Sheet Demo'!E25))=0,"-",('Detail Sheet Demo'!E25-('Detail Sheet Demo'!G25))))</f>
        <v/>
      </c>
      <c r="D26" s="38"/>
    </row>
    <row r="27" spans="1:4" x14ac:dyDescent="0.3">
      <c r="A27" s="41" t="str">
        <f>IF('Detail Sheet Demo'!A26="","",'Detail Sheet Demo'!A26)</f>
        <v/>
      </c>
      <c r="B27" s="36" t="str">
        <f>IF('Detail Sheet Demo'!B26="","",'Detail Sheet Demo'!B26)</f>
        <v/>
      </c>
      <c r="C27" s="37" t="str">
        <f>IF('Detail Sheet Demo'!F26="","",IF(('Detail Sheet Demo'!G26-('Detail Sheet Demo'!E26))=0,"-",('Detail Sheet Demo'!E26-('Detail Sheet Demo'!G26))))</f>
        <v/>
      </c>
      <c r="D27" s="38"/>
    </row>
    <row r="28" spans="1:4" x14ac:dyDescent="0.3">
      <c r="A28" s="41" t="str">
        <f>IF('Detail Sheet Demo'!A27="","",'Detail Sheet Demo'!A27)</f>
        <v/>
      </c>
      <c r="B28" s="36" t="str">
        <f>IF('Detail Sheet Demo'!B27="","",'Detail Sheet Demo'!B27)</f>
        <v/>
      </c>
      <c r="C28" s="37" t="str">
        <f>IF('Detail Sheet Demo'!F27="","",IF(('Detail Sheet Demo'!G27-('Detail Sheet Demo'!E27))=0,"-",('Detail Sheet Demo'!E27-('Detail Sheet Demo'!G27))))</f>
        <v/>
      </c>
      <c r="D28" s="38"/>
    </row>
    <row r="29" spans="1:4" x14ac:dyDescent="0.3">
      <c r="A29" s="41" t="str">
        <f>IF('Detail Sheet Demo'!A28="","",'Detail Sheet Demo'!A28)</f>
        <v/>
      </c>
      <c r="B29" s="36" t="str">
        <f>IF('Detail Sheet Demo'!B28="","",'Detail Sheet Demo'!B28)</f>
        <v/>
      </c>
      <c r="C29" s="37" t="str">
        <f>IF('Detail Sheet Demo'!F28="","",IF(('Detail Sheet Demo'!G28-('Detail Sheet Demo'!E28))=0,"-",('Detail Sheet Demo'!E28-('Detail Sheet Demo'!G28))))</f>
        <v/>
      </c>
      <c r="D29" s="38"/>
    </row>
    <row r="30" spans="1:4" x14ac:dyDescent="0.3">
      <c r="A30" s="41" t="str">
        <f>IF('Detail Sheet Demo'!A29="","",'Detail Sheet Demo'!A29)</f>
        <v/>
      </c>
      <c r="B30" s="36" t="str">
        <f>IF('Detail Sheet Demo'!B29="","",'Detail Sheet Demo'!B29)</f>
        <v/>
      </c>
      <c r="C30" s="37" t="str">
        <f>IF('Detail Sheet Demo'!F29="","",IF(('Detail Sheet Demo'!G29-('Detail Sheet Demo'!E29))=0,"-",('Detail Sheet Demo'!E29-('Detail Sheet Demo'!G29))))</f>
        <v/>
      </c>
      <c r="D30" s="38"/>
    </row>
    <row r="31" spans="1:4" x14ac:dyDescent="0.3">
      <c r="A31" s="41" t="str">
        <f>IF('Detail Sheet Demo'!A30="","",'Detail Sheet Demo'!A30)</f>
        <v/>
      </c>
      <c r="B31" s="36" t="str">
        <f>IF('Detail Sheet Demo'!B30="","",'Detail Sheet Demo'!B30)</f>
        <v/>
      </c>
      <c r="C31" s="37" t="str">
        <f>IF('Detail Sheet Demo'!F30="","",IF(('Detail Sheet Demo'!G30-('Detail Sheet Demo'!E30))=0,"-",('Detail Sheet Demo'!E30-('Detail Sheet Demo'!G30))))</f>
        <v/>
      </c>
      <c r="D31" s="38"/>
    </row>
    <row r="32" spans="1:4" x14ac:dyDescent="0.3">
      <c r="A32" s="41" t="str">
        <f>IF('Detail Sheet Demo'!A31="","",'Detail Sheet Demo'!A31)</f>
        <v/>
      </c>
      <c r="B32" s="36" t="str">
        <f>IF('Detail Sheet Demo'!B31="","",'Detail Sheet Demo'!B31)</f>
        <v/>
      </c>
      <c r="C32" s="37" t="str">
        <f>IF('Detail Sheet Demo'!F31="","",IF(('Detail Sheet Demo'!G31-('Detail Sheet Demo'!E31))=0,"-",('Detail Sheet Demo'!E31-('Detail Sheet Demo'!G31))))</f>
        <v/>
      </c>
      <c r="D32" s="38"/>
    </row>
    <row r="33" spans="1:4" x14ac:dyDescent="0.3">
      <c r="A33" s="41" t="str">
        <f>IF('Detail Sheet Demo'!A32="","",'Detail Sheet Demo'!A32)</f>
        <v/>
      </c>
      <c r="B33" s="36" t="str">
        <f>IF('Detail Sheet Demo'!B32="","",'Detail Sheet Demo'!B32)</f>
        <v/>
      </c>
      <c r="C33" s="37" t="str">
        <f>IF('Detail Sheet Demo'!F32="","",IF(('Detail Sheet Demo'!G32-('Detail Sheet Demo'!E32))=0,"-",('Detail Sheet Demo'!E32-('Detail Sheet Demo'!G32))))</f>
        <v/>
      </c>
      <c r="D33" s="38"/>
    </row>
    <row r="34" spans="1:4" x14ac:dyDescent="0.3">
      <c r="A34" s="41" t="str">
        <f>IF('Detail Sheet Demo'!A33="","",'Detail Sheet Demo'!A33)</f>
        <v/>
      </c>
      <c r="B34" s="36" t="str">
        <f>IF('Detail Sheet Demo'!B33="","",'Detail Sheet Demo'!B33)</f>
        <v/>
      </c>
      <c r="C34" s="37" t="str">
        <f>IF('Detail Sheet Demo'!F33="","",IF(('Detail Sheet Demo'!G33-('Detail Sheet Demo'!E33))=0,"-",('Detail Sheet Demo'!E33-('Detail Sheet Demo'!G33))))</f>
        <v/>
      </c>
      <c r="D34" s="38"/>
    </row>
    <row r="35" spans="1:4" x14ac:dyDescent="0.3">
      <c r="A35" s="41" t="str">
        <f>IF('Detail Sheet Demo'!A34="","",'Detail Sheet Demo'!A34)</f>
        <v/>
      </c>
      <c r="B35" s="36" t="str">
        <f>IF('Detail Sheet Demo'!B34="","",'Detail Sheet Demo'!B34)</f>
        <v/>
      </c>
      <c r="C35" s="37" t="str">
        <f>IF('Detail Sheet Demo'!F34="","",IF(('Detail Sheet Demo'!G34-('Detail Sheet Demo'!E34))=0,"-",('Detail Sheet Demo'!E34-('Detail Sheet Demo'!G34))))</f>
        <v/>
      </c>
      <c r="D35" s="38"/>
    </row>
    <row r="36" spans="1:4" x14ac:dyDescent="0.3">
      <c r="A36" s="41" t="str">
        <f>IF('Detail Sheet Demo'!A35="","",'Detail Sheet Demo'!A35)</f>
        <v/>
      </c>
      <c r="B36" s="36" t="str">
        <f>IF('Detail Sheet Demo'!B35="","",'Detail Sheet Demo'!B35)</f>
        <v/>
      </c>
      <c r="C36" s="37" t="str">
        <f>IF('Detail Sheet Demo'!F35="","",IF(('Detail Sheet Demo'!G35-('Detail Sheet Demo'!E35))=0,"-",('Detail Sheet Demo'!E35-('Detail Sheet Demo'!G35))))</f>
        <v/>
      </c>
      <c r="D36" s="38"/>
    </row>
    <row r="37" spans="1:4" x14ac:dyDescent="0.3">
      <c r="A37" s="41" t="str">
        <f>IF('Detail Sheet Demo'!A36="","",'Detail Sheet Demo'!A36)</f>
        <v/>
      </c>
      <c r="B37" s="36" t="str">
        <f>IF('Detail Sheet Demo'!B36="","",'Detail Sheet Demo'!B36)</f>
        <v/>
      </c>
      <c r="C37" s="37" t="str">
        <f>IF('Detail Sheet Demo'!F36="","",IF(('Detail Sheet Demo'!G36-('Detail Sheet Demo'!E36))=0,"-",('Detail Sheet Demo'!E36-('Detail Sheet Demo'!G36))))</f>
        <v/>
      </c>
      <c r="D37" s="38"/>
    </row>
    <row r="38" spans="1:4" x14ac:dyDescent="0.3">
      <c r="A38" s="41" t="str">
        <f>IF('Detail Sheet Demo'!A37="","",'Detail Sheet Demo'!A37)</f>
        <v/>
      </c>
      <c r="B38" s="36" t="str">
        <f>IF('Detail Sheet Demo'!B37="","",'Detail Sheet Demo'!B37)</f>
        <v/>
      </c>
      <c r="C38" s="37" t="str">
        <f>IF('Detail Sheet Demo'!F37="","",IF(('Detail Sheet Demo'!G37-('Detail Sheet Demo'!E37))=0,"-",('Detail Sheet Demo'!E37-('Detail Sheet Demo'!G37))))</f>
        <v/>
      </c>
      <c r="D38" s="38"/>
    </row>
    <row r="39" spans="1:4" x14ac:dyDescent="0.3">
      <c r="A39" s="41" t="str">
        <f>IF('Detail Sheet Demo'!A38="","",'Detail Sheet Demo'!A38)</f>
        <v/>
      </c>
      <c r="B39" s="36" t="str">
        <f>IF('Detail Sheet Demo'!B38="","",'Detail Sheet Demo'!B38)</f>
        <v/>
      </c>
      <c r="C39" s="37" t="str">
        <f>IF('Detail Sheet Demo'!F38="","",IF(('Detail Sheet Demo'!G38-('Detail Sheet Demo'!E38))=0,"-",('Detail Sheet Demo'!E38-('Detail Sheet Demo'!G38))))</f>
        <v/>
      </c>
      <c r="D39" s="38"/>
    </row>
    <row r="40" spans="1:4" x14ac:dyDescent="0.3">
      <c r="A40" s="41" t="str">
        <f>IF('Detail Sheet Demo'!A39="","",'Detail Sheet Demo'!A39)</f>
        <v/>
      </c>
      <c r="B40" s="36" t="str">
        <f>IF('Detail Sheet Demo'!B39="","",'Detail Sheet Demo'!B39)</f>
        <v/>
      </c>
      <c r="C40" s="37" t="str">
        <f>IF('Detail Sheet Demo'!F39="","",IF(('Detail Sheet Demo'!G39-('Detail Sheet Demo'!E39))=0,"-",('Detail Sheet Demo'!E39-('Detail Sheet Demo'!G39))))</f>
        <v/>
      </c>
      <c r="D40" s="38"/>
    </row>
    <row r="41" spans="1:4" x14ac:dyDescent="0.3">
      <c r="A41" s="41" t="str">
        <f>IF('Detail Sheet Demo'!A40="","",'Detail Sheet Demo'!A40)</f>
        <v/>
      </c>
      <c r="B41" s="36" t="str">
        <f>IF('Detail Sheet Demo'!B40="","",'Detail Sheet Demo'!B40)</f>
        <v/>
      </c>
      <c r="C41" s="37" t="str">
        <f>IF('Detail Sheet Demo'!F40="","",IF(('Detail Sheet Demo'!G40-('Detail Sheet Demo'!E40))=0,"-",('Detail Sheet Demo'!E40-('Detail Sheet Demo'!G40))))</f>
        <v/>
      </c>
      <c r="D41" s="38"/>
    </row>
    <row r="42" spans="1:4" x14ac:dyDescent="0.3">
      <c r="A42" s="41" t="str">
        <f>IF('Detail Sheet Demo'!A41="","",'Detail Sheet Demo'!A41)</f>
        <v/>
      </c>
      <c r="B42" s="36" t="str">
        <f>IF('Detail Sheet Demo'!B41="","",'Detail Sheet Demo'!B41)</f>
        <v/>
      </c>
      <c r="C42" s="37" t="str">
        <f>IF('Detail Sheet Demo'!F41="","",IF(('Detail Sheet Demo'!G41-('Detail Sheet Demo'!E41))=0,"-",('Detail Sheet Demo'!E41-('Detail Sheet Demo'!G41))))</f>
        <v/>
      </c>
      <c r="D42" s="38"/>
    </row>
    <row r="43" spans="1:4" x14ac:dyDescent="0.3">
      <c r="A43" s="41" t="str">
        <f>IF('Detail Sheet Demo'!A42="","",'Detail Sheet Demo'!A42)</f>
        <v/>
      </c>
      <c r="B43" s="36" t="str">
        <f>IF('Detail Sheet Demo'!B42="","",'Detail Sheet Demo'!B42)</f>
        <v/>
      </c>
      <c r="C43" s="37" t="str">
        <f>IF('Detail Sheet Demo'!F42="","",IF(('Detail Sheet Demo'!G42-('Detail Sheet Demo'!E42))=0,"-",('Detail Sheet Demo'!E42-('Detail Sheet Demo'!G42))))</f>
        <v/>
      </c>
      <c r="D43" s="38"/>
    </row>
    <row r="44" spans="1:4" x14ac:dyDescent="0.3">
      <c r="A44" s="41" t="str">
        <f>IF('Detail Sheet Demo'!A43="","",'Detail Sheet Demo'!A43)</f>
        <v/>
      </c>
      <c r="B44" s="36" t="str">
        <f>IF('Detail Sheet Demo'!B43="","",'Detail Sheet Demo'!B43)</f>
        <v/>
      </c>
      <c r="C44" s="37" t="str">
        <f>IF('Detail Sheet Demo'!F43="","",IF(('Detail Sheet Demo'!G43-('Detail Sheet Demo'!E43))=0,"-",('Detail Sheet Demo'!E43-('Detail Sheet Demo'!G43))))</f>
        <v/>
      </c>
      <c r="D44" s="38"/>
    </row>
    <row r="45" spans="1:4" x14ac:dyDescent="0.3">
      <c r="A45" s="41" t="str">
        <f>IF('Detail Sheet Demo'!A44="","",'Detail Sheet Demo'!A44)</f>
        <v/>
      </c>
      <c r="B45" s="36" t="str">
        <f>IF('Detail Sheet Demo'!B44="","",'Detail Sheet Demo'!B44)</f>
        <v/>
      </c>
      <c r="C45" s="37" t="str">
        <f>IF('Detail Sheet Demo'!F44="","",IF(('Detail Sheet Demo'!G44-('Detail Sheet Demo'!E44))=0,"-",('Detail Sheet Demo'!E44-('Detail Sheet Demo'!G44))))</f>
        <v/>
      </c>
      <c r="D45" s="38"/>
    </row>
    <row r="46" spans="1:4" x14ac:dyDescent="0.3">
      <c r="A46" s="41" t="str">
        <f>IF('Detail Sheet Demo'!A45="","",'Detail Sheet Demo'!A45)</f>
        <v/>
      </c>
      <c r="B46" s="36" t="str">
        <f>IF('Detail Sheet Demo'!B45="","",'Detail Sheet Demo'!B45)</f>
        <v/>
      </c>
      <c r="C46" s="37" t="str">
        <f>IF('Detail Sheet Demo'!F45="","",IF(('Detail Sheet Demo'!G45-('Detail Sheet Demo'!E45))=0,"-",('Detail Sheet Demo'!E45-('Detail Sheet Demo'!G45))))</f>
        <v/>
      </c>
      <c r="D46" s="38"/>
    </row>
    <row r="47" spans="1:4" x14ac:dyDescent="0.3">
      <c r="A47" s="41" t="str">
        <f>IF('Detail Sheet Demo'!A46="","",'Detail Sheet Demo'!A46)</f>
        <v/>
      </c>
      <c r="B47" s="36" t="str">
        <f>IF('Detail Sheet Demo'!B46="","",'Detail Sheet Demo'!B46)</f>
        <v/>
      </c>
      <c r="C47" s="37" t="str">
        <f>IF('Detail Sheet Demo'!F46="","",IF(('Detail Sheet Demo'!G46-('Detail Sheet Demo'!E46))=0,"-",('Detail Sheet Demo'!E46-('Detail Sheet Demo'!G46))))</f>
        <v/>
      </c>
      <c r="D47" s="38"/>
    </row>
    <row r="48" spans="1:4" x14ac:dyDescent="0.3">
      <c r="A48" s="41" t="str">
        <f>IF('Detail Sheet Demo'!A47="","",'Detail Sheet Demo'!A47)</f>
        <v/>
      </c>
      <c r="B48" s="36" t="str">
        <f>IF('Detail Sheet Demo'!B47="","",'Detail Sheet Demo'!B47)</f>
        <v/>
      </c>
      <c r="C48" s="37" t="str">
        <f>IF('Detail Sheet Demo'!F47="","",IF(('Detail Sheet Demo'!G47-('Detail Sheet Demo'!E47))=0,"-",('Detail Sheet Demo'!E47-('Detail Sheet Demo'!G47))))</f>
        <v/>
      </c>
      <c r="D48" s="38"/>
    </row>
    <row r="49" spans="1:4" x14ac:dyDescent="0.3">
      <c r="A49" s="41" t="str">
        <f>IF('Detail Sheet Demo'!A48="","",'Detail Sheet Demo'!A48)</f>
        <v/>
      </c>
      <c r="B49" s="36" t="str">
        <f>IF('Detail Sheet Demo'!B48="","",'Detail Sheet Demo'!B48)</f>
        <v/>
      </c>
      <c r="C49" s="37" t="str">
        <f>IF('Detail Sheet Demo'!F48="","",IF(('Detail Sheet Demo'!G48-('Detail Sheet Demo'!E48))=0,"-",('Detail Sheet Demo'!E48-('Detail Sheet Demo'!G48))))</f>
        <v/>
      </c>
      <c r="D49" s="38"/>
    </row>
    <row r="50" spans="1:4" x14ac:dyDescent="0.3">
      <c r="A50" s="41" t="str">
        <f>IF('Detail Sheet Demo'!A49="","",'Detail Sheet Demo'!A49)</f>
        <v/>
      </c>
      <c r="B50" s="36" t="str">
        <f>IF('Detail Sheet Demo'!B49="","",'Detail Sheet Demo'!B49)</f>
        <v/>
      </c>
      <c r="C50" s="37" t="str">
        <f>IF('Detail Sheet Demo'!F49="","",IF(('Detail Sheet Demo'!G49-('Detail Sheet Demo'!E49))=0,"-",('Detail Sheet Demo'!E49-('Detail Sheet Demo'!G49))))</f>
        <v/>
      </c>
      <c r="D50" s="38"/>
    </row>
    <row r="51" spans="1:4" x14ac:dyDescent="0.3">
      <c r="A51" s="41" t="str">
        <f>IF('Detail Sheet Demo'!A50="","",'Detail Sheet Demo'!A50)</f>
        <v/>
      </c>
      <c r="B51" s="36" t="str">
        <f>IF('Detail Sheet Demo'!B50="","",'Detail Sheet Demo'!B50)</f>
        <v/>
      </c>
      <c r="C51" s="37" t="str">
        <f>IF('Detail Sheet Demo'!F50="","",IF(('Detail Sheet Demo'!G50-('Detail Sheet Demo'!E50))=0,"-",('Detail Sheet Demo'!E50-('Detail Sheet Demo'!G50))))</f>
        <v/>
      </c>
      <c r="D51" s="38"/>
    </row>
    <row r="52" spans="1:4" x14ac:dyDescent="0.3">
      <c r="A52" s="41" t="str">
        <f>IF('Detail Sheet Demo'!A51="","",'Detail Sheet Demo'!A51)</f>
        <v/>
      </c>
      <c r="B52" s="36" t="str">
        <f>IF('Detail Sheet Demo'!B51="","",'Detail Sheet Demo'!B51)</f>
        <v/>
      </c>
      <c r="C52" s="37" t="str">
        <f>IF('Detail Sheet Demo'!F51="","",IF(('Detail Sheet Demo'!G51-('Detail Sheet Demo'!E51))=0,"-",('Detail Sheet Demo'!E51-('Detail Sheet Demo'!G51))))</f>
        <v/>
      </c>
      <c r="D52" s="38"/>
    </row>
    <row r="53" spans="1:4" x14ac:dyDescent="0.3">
      <c r="A53" s="41" t="str">
        <f>IF('Detail Sheet Demo'!A52="","",'Detail Sheet Demo'!A52)</f>
        <v/>
      </c>
      <c r="B53" s="36" t="str">
        <f>IF('Detail Sheet Demo'!B52="","",'Detail Sheet Demo'!B52)</f>
        <v/>
      </c>
      <c r="C53" s="37" t="str">
        <f>IF('Detail Sheet Demo'!F52="","",IF(('Detail Sheet Demo'!G52-('Detail Sheet Demo'!E52))=0,"-",('Detail Sheet Demo'!E52-('Detail Sheet Demo'!G52))))</f>
        <v/>
      </c>
      <c r="D53" s="38"/>
    </row>
    <row r="54" spans="1:4" x14ac:dyDescent="0.3">
      <c r="A54" s="41" t="str">
        <f>IF('Detail Sheet Demo'!A53="","",'Detail Sheet Demo'!A53)</f>
        <v/>
      </c>
      <c r="B54" s="36" t="str">
        <f>IF('Detail Sheet Demo'!B53="","",'Detail Sheet Demo'!B53)</f>
        <v/>
      </c>
      <c r="C54" s="37" t="str">
        <f>IF('Detail Sheet Demo'!F53="","",IF(('Detail Sheet Demo'!G53-('Detail Sheet Demo'!E53))=0,"-",('Detail Sheet Demo'!E53-('Detail Sheet Demo'!G53))))</f>
        <v/>
      </c>
      <c r="D54" s="38"/>
    </row>
    <row r="55" spans="1:4" x14ac:dyDescent="0.3">
      <c r="A55" s="41" t="str">
        <f>IF('Detail Sheet Demo'!A54="","",'Detail Sheet Demo'!A54)</f>
        <v/>
      </c>
      <c r="B55" s="36" t="str">
        <f>IF('Detail Sheet Demo'!B54="","",'Detail Sheet Demo'!B54)</f>
        <v/>
      </c>
      <c r="C55" s="37" t="str">
        <f>IF('Detail Sheet Demo'!F54="","",IF(('Detail Sheet Demo'!G54-('Detail Sheet Demo'!E54))=0,"-",('Detail Sheet Demo'!E54-('Detail Sheet Demo'!G54))))</f>
        <v/>
      </c>
      <c r="D55" s="38"/>
    </row>
    <row r="56" spans="1:4" x14ac:dyDescent="0.3">
      <c r="A56" s="41" t="str">
        <f>IF('Detail Sheet Demo'!A55="","",'Detail Sheet Demo'!A55)</f>
        <v/>
      </c>
      <c r="B56" s="36" t="str">
        <f>IF('Detail Sheet Demo'!B55="","",'Detail Sheet Demo'!B55)</f>
        <v/>
      </c>
      <c r="C56" s="37" t="str">
        <f>IF('Detail Sheet Demo'!F55="","",IF(('Detail Sheet Demo'!G55-('Detail Sheet Demo'!E55))=0,"-",('Detail Sheet Demo'!E55-('Detail Sheet Demo'!G55))))</f>
        <v/>
      </c>
      <c r="D56" s="38"/>
    </row>
    <row r="57" spans="1:4" x14ac:dyDescent="0.3">
      <c r="A57" s="41" t="str">
        <f>IF('Detail Sheet Demo'!A56="","",'Detail Sheet Demo'!A56)</f>
        <v/>
      </c>
      <c r="B57" s="36" t="str">
        <f>IF('Detail Sheet Demo'!B56="","",'Detail Sheet Demo'!B56)</f>
        <v/>
      </c>
      <c r="C57" s="37" t="str">
        <f>IF('Detail Sheet Demo'!F56="","",IF(('Detail Sheet Demo'!G56-('Detail Sheet Demo'!E56))=0,"-",('Detail Sheet Demo'!E56-('Detail Sheet Demo'!G56))))</f>
        <v/>
      </c>
      <c r="D57" s="38"/>
    </row>
    <row r="58" spans="1:4" x14ac:dyDescent="0.3">
      <c r="A58" s="41" t="str">
        <f>IF('Detail Sheet Demo'!A57="","",'Detail Sheet Demo'!A57)</f>
        <v/>
      </c>
      <c r="B58" s="36" t="str">
        <f>IF('Detail Sheet Demo'!B57="","",'Detail Sheet Demo'!B57)</f>
        <v/>
      </c>
      <c r="C58" s="37" t="str">
        <f>IF('Detail Sheet Demo'!F57="","",IF(('Detail Sheet Demo'!G57-('Detail Sheet Demo'!E57))=0,"-",('Detail Sheet Demo'!E57-('Detail Sheet Demo'!G57))))</f>
        <v/>
      </c>
      <c r="D58" s="38"/>
    </row>
    <row r="59" spans="1:4" x14ac:dyDescent="0.3">
      <c r="A59" s="41" t="str">
        <f>IF('Detail Sheet Demo'!A58="","",'Detail Sheet Demo'!A58)</f>
        <v/>
      </c>
      <c r="B59" s="36" t="str">
        <f>IF('Detail Sheet Demo'!B58="","",'Detail Sheet Demo'!B58)</f>
        <v/>
      </c>
      <c r="C59" s="37" t="str">
        <f>IF('Detail Sheet Demo'!F58="","",IF(('Detail Sheet Demo'!G58-('Detail Sheet Demo'!E58))=0,"-",('Detail Sheet Demo'!E58-('Detail Sheet Demo'!G58))))</f>
        <v/>
      </c>
      <c r="D59" s="38"/>
    </row>
    <row r="60" spans="1:4" x14ac:dyDescent="0.3">
      <c r="A60" s="41" t="str">
        <f>IF('Detail Sheet Demo'!A59="","",'Detail Sheet Demo'!A59)</f>
        <v/>
      </c>
      <c r="B60" s="36" t="str">
        <f>IF('Detail Sheet Demo'!B59="","",'Detail Sheet Demo'!B59)</f>
        <v/>
      </c>
      <c r="C60" s="37" t="str">
        <f>IF('Detail Sheet Demo'!F59="","",IF(('Detail Sheet Demo'!G59-('Detail Sheet Demo'!E59))=0,"-",('Detail Sheet Demo'!E59-('Detail Sheet Demo'!G59))))</f>
        <v/>
      </c>
      <c r="D60" s="38"/>
    </row>
    <row r="61" spans="1:4" x14ac:dyDescent="0.3">
      <c r="A61" s="41" t="str">
        <f>IF('Detail Sheet Demo'!A60="","",'Detail Sheet Demo'!A60)</f>
        <v/>
      </c>
      <c r="B61" s="36" t="str">
        <f>IF('Detail Sheet Demo'!B60="","",'Detail Sheet Demo'!B60)</f>
        <v/>
      </c>
      <c r="C61" s="37" t="str">
        <f>IF('Detail Sheet Demo'!F60="","",IF(('Detail Sheet Demo'!G60-('Detail Sheet Demo'!E60))=0,"-",('Detail Sheet Demo'!E60-('Detail Sheet Demo'!G60))))</f>
        <v/>
      </c>
      <c r="D61" s="38"/>
    </row>
    <row r="62" spans="1:4" x14ac:dyDescent="0.3">
      <c r="A62" s="41" t="str">
        <f>IF('Detail Sheet Demo'!A61="","",'Detail Sheet Demo'!A61)</f>
        <v/>
      </c>
      <c r="B62" s="36" t="str">
        <f>IF('Detail Sheet Demo'!B61="","",'Detail Sheet Demo'!B61)</f>
        <v/>
      </c>
      <c r="C62" s="37" t="str">
        <f>IF('Detail Sheet Demo'!F61="","",IF(('Detail Sheet Demo'!G61-('Detail Sheet Demo'!E61))=0,"-",('Detail Sheet Demo'!E61-('Detail Sheet Demo'!G61))))</f>
        <v/>
      </c>
      <c r="D62" s="38"/>
    </row>
    <row r="63" spans="1:4" x14ac:dyDescent="0.3">
      <c r="A63" s="41" t="str">
        <f>IF('Detail Sheet Demo'!A62="","",'Detail Sheet Demo'!A62)</f>
        <v/>
      </c>
      <c r="B63" s="36" t="str">
        <f>IF('Detail Sheet Demo'!B62="","",'Detail Sheet Demo'!B62)</f>
        <v/>
      </c>
      <c r="C63" s="37" t="str">
        <f>IF('Detail Sheet Demo'!F62="","",IF(('Detail Sheet Demo'!G62-('Detail Sheet Demo'!E62))=0,"-",('Detail Sheet Demo'!E62-('Detail Sheet Demo'!G62))))</f>
        <v/>
      </c>
      <c r="D63" s="38"/>
    </row>
    <row r="64" spans="1:4" x14ac:dyDescent="0.3">
      <c r="A64" s="41" t="str">
        <f>IF('Detail Sheet Demo'!A63="","",'Detail Sheet Demo'!A63)</f>
        <v/>
      </c>
      <c r="B64" s="36" t="str">
        <f>IF('Detail Sheet Demo'!B63="","",'Detail Sheet Demo'!B63)</f>
        <v/>
      </c>
      <c r="C64" s="37" t="str">
        <f>IF('Detail Sheet Demo'!F63="","",IF(('Detail Sheet Demo'!G63-('Detail Sheet Demo'!E63))=0,"-",('Detail Sheet Demo'!E63-('Detail Sheet Demo'!G63))))</f>
        <v/>
      </c>
      <c r="D64" s="38"/>
    </row>
    <row r="65" spans="1:4" x14ac:dyDescent="0.3">
      <c r="A65" s="41" t="str">
        <f>IF('Detail Sheet Demo'!A64="","",'Detail Sheet Demo'!A64)</f>
        <v/>
      </c>
      <c r="B65" s="36" t="str">
        <f>IF('Detail Sheet Demo'!B64="","",'Detail Sheet Demo'!B64)</f>
        <v/>
      </c>
      <c r="C65" s="37" t="str">
        <f>IF('Detail Sheet Demo'!F64="","",IF(('Detail Sheet Demo'!G64-('Detail Sheet Demo'!E64))=0,"-",('Detail Sheet Demo'!E64-('Detail Sheet Demo'!G64))))</f>
        <v/>
      </c>
      <c r="D65" s="38"/>
    </row>
    <row r="66" spans="1:4" x14ac:dyDescent="0.3">
      <c r="A66" s="41" t="str">
        <f>IF('Detail Sheet Demo'!A65="","",'Detail Sheet Demo'!A65)</f>
        <v/>
      </c>
      <c r="B66" s="36" t="str">
        <f>IF('Detail Sheet Demo'!B65="","",'Detail Sheet Demo'!B65)</f>
        <v/>
      </c>
      <c r="C66" s="37" t="str">
        <f>IF('Detail Sheet Demo'!F65="","",IF(('Detail Sheet Demo'!G65-('Detail Sheet Demo'!E65))=0,"-",('Detail Sheet Demo'!E65-('Detail Sheet Demo'!G65))))</f>
        <v/>
      </c>
      <c r="D66" s="38"/>
    </row>
    <row r="67" spans="1:4" x14ac:dyDescent="0.3">
      <c r="A67" s="41" t="str">
        <f>IF('Detail Sheet Demo'!A66="","",'Detail Sheet Demo'!A66)</f>
        <v/>
      </c>
      <c r="B67" s="36" t="str">
        <f>IF('Detail Sheet Demo'!B66="","",'Detail Sheet Demo'!B66)</f>
        <v/>
      </c>
      <c r="C67" s="37" t="str">
        <f>IF('Detail Sheet Demo'!F66="","",IF(('Detail Sheet Demo'!G66-('Detail Sheet Demo'!E66))=0,"-",('Detail Sheet Demo'!E66-('Detail Sheet Demo'!G66))))</f>
        <v/>
      </c>
      <c r="D67" s="38"/>
    </row>
    <row r="68" spans="1:4" x14ac:dyDescent="0.3">
      <c r="A68" s="41" t="str">
        <f>IF('Detail Sheet Demo'!A67="","",'Detail Sheet Demo'!A67)</f>
        <v/>
      </c>
      <c r="B68" s="36" t="str">
        <f>IF('Detail Sheet Demo'!B67="","",'Detail Sheet Demo'!B67)</f>
        <v/>
      </c>
      <c r="C68" s="37" t="str">
        <f>IF('Detail Sheet Demo'!F67="","",IF(('Detail Sheet Demo'!G67-('Detail Sheet Demo'!E67))=0,"-",('Detail Sheet Demo'!E67-('Detail Sheet Demo'!G67))))</f>
        <v/>
      </c>
      <c r="D68" s="38"/>
    </row>
    <row r="69" spans="1:4" x14ac:dyDescent="0.3">
      <c r="A69" s="41" t="str">
        <f>IF('Detail Sheet Demo'!A68="","",'Detail Sheet Demo'!A68)</f>
        <v/>
      </c>
      <c r="B69" s="36" t="str">
        <f>IF('Detail Sheet Demo'!B68="","",'Detail Sheet Demo'!B68)</f>
        <v/>
      </c>
      <c r="C69" s="37" t="str">
        <f>IF('Detail Sheet Demo'!F68="","",IF(('Detail Sheet Demo'!G68-('Detail Sheet Demo'!E68))=0,"-",('Detail Sheet Demo'!E68-('Detail Sheet Demo'!G68))))</f>
        <v/>
      </c>
      <c r="D69" s="38"/>
    </row>
    <row r="70" spans="1:4" x14ac:dyDescent="0.3">
      <c r="A70" s="41" t="str">
        <f>IF('Detail Sheet Demo'!A69="","",'Detail Sheet Demo'!A69)</f>
        <v/>
      </c>
      <c r="B70" s="36" t="str">
        <f>IF('Detail Sheet Demo'!B69="","",'Detail Sheet Demo'!B69)</f>
        <v/>
      </c>
      <c r="C70" s="37" t="str">
        <f>IF('Detail Sheet Demo'!F69="","",IF(('Detail Sheet Demo'!G69-('Detail Sheet Demo'!E69))=0,"-",('Detail Sheet Demo'!E69-('Detail Sheet Demo'!G69))))</f>
        <v/>
      </c>
      <c r="D70" s="38"/>
    </row>
    <row r="71" spans="1:4" x14ac:dyDescent="0.3">
      <c r="A71" s="41" t="str">
        <f>IF('Detail Sheet Demo'!A70="","",'Detail Sheet Demo'!A70)</f>
        <v/>
      </c>
      <c r="B71" s="36" t="str">
        <f>IF('Detail Sheet Demo'!B70="","",'Detail Sheet Demo'!B70)</f>
        <v/>
      </c>
      <c r="C71" s="37" t="str">
        <f>IF('Detail Sheet Demo'!F70="","",IF(('Detail Sheet Demo'!G70-('Detail Sheet Demo'!E70))=0,"-",('Detail Sheet Demo'!E70-('Detail Sheet Demo'!G70))))</f>
        <v/>
      </c>
      <c r="D71" s="38"/>
    </row>
    <row r="72" spans="1:4" x14ac:dyDescent="0.3">
      <c r="A72" s="41" t="str">
        <f>IF('Detail Sheet Demo'!A71="","",'Detail Sheet Demo'!A71)</f>
        <v/>
      </c>
      <c r="B72" s="36" t="str">
        <f>IF('Detail Sheet Demo'!B71="","",'Detail Sheet Demo'!B71)</f>
        <v/>
      </c>
      <c r="C72" s="37" t="str">
        <f>IF('Detail Sheet Demo'!F71="","",IF(('Detail Sheet Demo'!G71-('Detail Sheet Demo'!E71))=0,"-",('Detail Sheet Demo'!E71-('Detail Sheet Demo'!G71))))</f>
        <v/>
      </c>
      <c r="D72" s="38"/>
    </row>
    <row r="73" spans="1:4" x14ac:dyDescent="0.3">
      <c r="A73" s="41" t="str">
        <f>IF('Detail Sheet Demo'!A72="","",'Detail Sheet Demo'!A72)</f>
        <v/>
      </c>
      <c r="B73" s="36" t="str">
        <f>IF('Detail Sheet Demo'!B72="","",'Detail Sheet Demo'!B72)</f>
        <v/>
      </c>
      <c r="C73" s="37" t="str">
        <f>IF('Detail Sheet Demo'!F72="","",IF(('Detail Sheet Demo'!G72-('Detail Sheet Demo'!E72))=0,"-",('Detail Sheet Demo'!E72-('Detail Sheet Demo'!G72))))</f>
        <v/>
      </c>
      <c r="D73" s="38"/>
    </row>
    <row r="74" spans="1:4" x14ac:dyDescent="0.3">
      <c r="A74" s="41" t="str">
        <f>IF('Detail Sheet Demo'!A73="","",'Detail Sheet Demo'!A73)</f>
        <v/>
      </c>
      <c r="B74" s="36" t="str">
        <f>IF('Detail Sheet Demo'!B73="","",'Detail Sheet Demo'!B73)</f>
        <v/>
      </c>
      <c r="C74" s="37" t="str">
        <f>IF('Detail Sheet Demo'!F73="","",IF(('Detail Sheet Demo'!G73-('Detail Sheet Demo'!E73))=0,"-",('Detail Sheet Demo'!E73-('Detail Sheet Demo'!G73))))</f>
        <v/>
      </c>
      <c r="D74" s="38"/>
    </row>
    <row r="75" spans="1:4" x14ac:dyDescent="0.3">
      <c r="A75" s="41" t="str">
        <f>IF('Detail Sheet Demo'!A74="","",'Detail Sheet Demo'!A74)</f>
        <v/>
      </c>
      <c r="B75" s="36" t="str">
        <f>IF('Detail Sheet Demo'!B74="","",'Detail Sheet Demo'!B74)</f>
        <v/>
      </c>
      <c r="C75" s="37" t="str">
        <f>IF('Detail Sheet Demo'!F74="","",IF(('Detail Sheet Demo'!G74-('Detail Sheet Demo'!E74))=0,"-",('Detail Sheet Demo'!E74-('Detail Sheet Demo'!G74))))</f>
        <v/>
      </c>
      <c r="D75" s="38"/>
    </row>
    <row r="76" spans="1:4" x14ac:dyDescent="0.3">
      <c r="A76" s="41" t="str">
        <f>IF('Detail Sheet Demo'!A75="","",'Detail Sheet Demo'!A75)</f>
        <v/>
      </c>
      <c r="B76" s="36" t="str">
        <f>IF('Detail Sheet Demo'!B75="","",'Detail Sheet Demo'!B75)</f>
        <v/>
      </c>
      <c r="C76" s="37" t="str">
        <f>IF('Detail Sheet Demo'!F75="","",IF(('Detail Sheet Demo'!G75-('Detail Sheet Demo'!E75))=0,"-",('Detail Sheet Demo'!E75-('Detail Sheet Demo'!G75))))</f>
        <v/>
      </c>
      <c r="D76" s="38"/>
    </row>
    <row r="77" spans="1:4" x14ac:dyDescent="0.3">
      <c r="A77" s="41" t="str">
        <f>IF('Detail Sheet Demo'!A76="","",'Detail Sheet Demo'!A76)</f>
        <v/>
      </c>
      <c r="B77" s="36" t="str">
        <f>IF('Detail Sheet Demo'!B76="","",'Detail Sheet Demo'!B76)</f>
        <v/>
      </c>
      <c r="C77" s="37" t="str">
        <f>IF('Detail Sheet Demo'!F76="","",IF(('Detail Sheet Demo'!G76-('Detail Sheet Demo'!E76))=0,"-",('Detail Sheet Demo'!E76-('Detail Sheet Demo'!G76))))</f>
        <v/>
      </c>
      <c r="D77" s="38"/>
    </row>
    <row r="78" spans="1:4" x14ac:dyDescent="0.3">
      <c r="A78" s="41" t="str">
        <f>IF('Detail Sheet Demo'!A77="","",'Detail Sheet Demo'!A77)</f>
        <v/>
      </c>
      <c r="B78" s="36" t="str">
        <f>IF('Detail Sheet Demo'!B77="","",'Detail Sheet Demo'!B77)</f>
        <v/>
      </c>
      <c r="C78" s="37" t="str">
        <f>IF('Detail Sheet Demo'!F77="","",IF(('Detail Sheet Demo'!G77-('Detail Sheet Demo'!E77))=0,"-",('Detail Sheet Demo'!E77-('Detail Sheet Demo'!G77))))</f>
        <v/>
      </c>
      <c r="D78" s="38"/>
    </row>
    <row r="79" spans="1:4" x14ac:dyDescent="0.3">
      <c r="A79" s="41" t="str">
        <f>IF('Detail Sheet Demo'!A78="","",'Detail Sheet Demo'!A78)</f>
        <v/>
      </c>
      <c r="B79" s="36" t="str">
        <f>IF('Detail Sheet Demo'!B78="","",'Detail Sheet Demo'!B78)</f>
        <v/>
      </c>
      <c r="C79" s="37" t="str">
        <f>IF('Detail Sheet Demo'!F78="","",IF(('Detail Sheet Demo'!G78-('Detail Sheet Demo'!E78))=0,"-",('Detail Sheet Demo'!E78-('Detail Sheet Demo'!G78))))</f>
        <v/>
      </c>
      <c r="D79" s="38"/>
    </row>
    <row r="80" spans="1:4" x14ac:dyDescent="0.3">
      <c r="A80" s="41" t="str">
        <f>IF('Detail Sheet Demo'!A79="","",'Detail Sheet Demo'!A79)</f>
        <v/>
      </c>
      <c r="B80" s="36" t="str">
        <f>IF('Detail Sheet Demo'!B79="","",'Detail Sheet Demo'!B79)</f>
        <v/>
      </c>
      <c r="C80" s="37" t="str">
        <f>IF('Detail Sheet Demo'!F79="","",IF(('Detail Sheet Demo'!G79-('Detail Sheet Demo'!E79))=0,"-",('Detail Sheet Demo'!E79-('Detail Sheet Demo'!G79))))</f>
        <v/>
      </c>
      <c r="D80" s="38"/>
    </row>
    <row r="81" spans="1:4" x14ac:dyDescent="0.3">
      <c r="A81" s="41" t="str">
        <f>IF('Detail Sheet Demo'!A80="","",'Detail Sheet Demo'!A80)</f>
        <v/>
      </c>
      <c r="B81" s="36" t="str">
        <f>IF('Detail Sheet Demo'!B80="","",'Detail Sheet Demo'!B80)</f>
        <v/>
      </c>
      <c r="C81" s="37" t="str">
        <f>IF('Detail Sheet Demo'!F80="","",IF(('Detail Sheet Demo'!G80-('Detail Sheet Demo'!E80))=0,"-",('Detail Sheet Demo'!E80-('Detail Sheet Demo'!G80))))</f>
        <v/>
      </c>
      <c r="D81" s="38"/>
    </row>
    <row r="82" spans="1:4" x14ac:dyDescent="0.3">
      <c r="A82" s="41" t="str">
        <f>IF('Detail Sheet Demo'!A81="","",'Detail Sheet Demo'!A81)</f>
        <v/>
      </c>
      <c r="B82" s="36" t="str">
        <f>IF('Detail Sheet Demo'!B81="","",'Detail Sheet Demo'!B81)</f>
        <v/>
      </c>
      <c r="C82" s="37" t="str">
        <f>IF('Detail Sheet Demo'!F81="","",IF(('Detail Sheet Demo'!G81-('Detail Sheet Demo'!E81))=0,"-",('Detail Sheet Demo'!E81-('Detail Sheet Demo'!G81))))</f>
        <v/>
      </c>
      <c r="D82" s="38"/>
    </row>
    <row r="83" spans="1:4" x14ac:dyDescent="0.3">
      <c r="A83" s="41" t="str">
        <f>IF('Detail Sheet Demo'!A82="","",'Detail Sheet Demo'!A82)</f>
        <v/>
      </c>
      <c r="B83" s="36" t="str">
        <f>IF('Detail Sheet Demo'!B82="","",'Detail Sheet Demo'!B82)</f>
        <v/>
      </c>
      <c r="C83" s="37" t="str">
        <f>IF('Detail Sheet Demo'!F82="","",IF(('Detail Sheet Demo'!G82-('Detail Sheet Demo'!E82))=0,"-",('Detail Sheet Demo'!E82-('Detail Sheet Demo'!G82))))</f>
        <v/>
      </c>
      <c r="D83" s="38"/>
    </row>
    <row r="84" spans="1:4" x14ac:dyDescent="0.3">
      <c r="A84" s="41" t="str">
        <f>IF('Detail Sheet Demo'!A83="","",'Detail Sheet Demo'!A83)</f>
        <v/>
      </c>
      <c r="B84" s="36" t="str">
        <f>IF('Detail Sheet Demo'!B83="","",'Detail Sheet Demo'!B83)</f>
        <v/>
      </c>
      <c r="C84" s="37" t="str">
        <f>IF('Detail Sheet Demo'!F83="","",IF(('Detail Sheet Demo'!G83-('Detail Sheet Demo'!E83))=0,"-",('Detail Sheet Demo'!E83-('Detail Sheet Demo'!G83))))</f>
        <v/>
      </c>
      <c r="D84" s="38"/>
    </row>
    <row r="85" spans="1:4" x14ac:dyDescent="0.3">
      <c r="A85" s="41" t="str">
        <f>IF('Detail Sheet Demo'!A84="","",'Detail Sheet Demo'!A84)</f>
        <v/>
      </c>
      <c r="B85" s="36" t="str">
        <f>IF('Detail Sheet Demo'!B84="","",'Detail Sheet Demo'!B84)</f>
        <v/>
      </c>
      <c r="C85" s="37" t="str">
        <f>IF('Detail Sheet Demo'!F84="","",IF(('Detail Sheet Demo'!G84-('Detail Sheet Demo'!E84))=0,"-",('Detail Sheet Demo'!E84-('Detail Sheet Demo'!G84))))</f>
        <v/>
      </c>
      <c r="D85" s="38"/>
    </row>
    <row r="86" spans="1:4" x14ac:dyDescent="0.3">
      <c r="A86" s="41" t="str">
        <f>IF('Detail Sheet Demo'!A85="","",'Detail Sheet Demo'!A85)</f>
        <v/>
      </c>
      <c r="B86" s="36" t="str">
        <f>IF('Detail Sheet Demo'!B85="","",'Detail Sheet Demo'!B85)</f>
        <v/>
      </c>
      <c r="C86" s="37" t="str">
        <f>IF('Detail Sheet Demo'!F85="","",IF(('Detail Sheet Demo'!G85-('Detail Sheet Demo'!E85))=0,"-",('Detail Sheet Demo'!E85-('Detail Sheet Demo'!G85))))</f>
        <v/>
      </c>
      <c r="D86" s="38"/>
    </row>
    <row r="87" spans="1:4" x14ac:dyDescent="0.3">
      <c r="A87" s="41" t="str">
        <f>IF('Detail Sheet Demo'!A86="","",'Detail Sheet Demo'!A86)</f>
        <v/>
      </c>
      <c r="B87" s="36" t="str">
        <f>IF('Detail Sheet Demo'!B86="","",'Detail Sheet Demo'!B86)</f>
        <v/>
      </c>
      <c r="C87" s="37" t="str">
        <f>IF('Detail Sheet Demo'!F86="","",IF(('Detail Sheet Demo'!G86-('Detail Sheet Demo'!E86))=0,"-",('Detail Sheet Demo'!E86-('Detail Sheet Demo'!G86))))</f>
        <v/>
      </c>
      <c r="D87" s="38"/>
    </row>
    <row r="88" spans="1:4" x14ac:dyDescent="0.3">
      <c r="A88" s="41" t="str">
        <f>IF('Detail Sheet Demo'!A87="","",'Detail Sheet Demo'!A87)</f>
        <v/>
      </c>
      <c r="B88" s="36" t="str">
        <f>IF('Detail Sheet Demo'!B87="","",'Detail Sheet Demo'!B87)</f>
        <v/>
      </c>
      <c r="C88" s="37" t="str">
        <f>IF('Detail Sheet Demo'!F87="","",IF(('Detail Sheet Demo'!G87-('Detail Sheet Demo'!E87))=0,"-",('Detail Sheet Demo'!E87-('Detail Sheet Demo'!G87))))</f>
        <v/>
      </c>
      <c r="D88" s="38"/>
    </row>
    <row r="89" spans="1:4" x14ac:dyDescent="0.3">
      <c r="A89" s="41" t="str">
        <f>IF('Detail Sheet Demo'!A88="","",'Detail Sheet Demo'!A88)</f>
        <v/>
      </c>
      <c r="B89" s="36" t="str">
        <f>IF('Detail Sheet Demo'!B88="","",'Detail Sheet Demo'!B88)</f>
        <v/>
      </c>
      <c r="C89" s="37" t="str">
        <f>IF('Detail Sheet Demo'!F88="","",IF(('Detail Sheet Demo'!G88-('Detail Sheet Demo'!E88))=0,"-",('Detail Sheet Demo'!E88-('Detail Sheet Demo'!G88))))</f>
        <v/>
      </c>
      <c r="D89" s="38"/>
    </row>
    <row r="90" spans="1:4" x14ac:dyDescent="0.3">
      <c r="A90" s="41" t="str">
        <f>IF('Detail Sheet Demo'!A89="","",'Detail Sheet Demo'!A89)</f>
        <v/>
      </c>
      <c r="B90" s="36" t="str">
        <f>IF('Detail Sheet Demo'!B89="","",'Detail Sheet Demo'!B89)</f>
        <v/>
      </c>
      <c r="C90" s="37" t="str">
        <f>IF('Detail Sheet Demo'!F89="","",IF(('Detail Sheet Demo'!G89-('Detail Sheet Demo'!E89))=0,"-",('Detail Sheet Demo'!E89-('Detail Sheet Demo'!G89))))</f>
        <v/>
      </c>
      <c r="D90" s="38"/>
    </row>
    <row r="91" spans="1:4" x14ac:dyDescent="0.3">
      <c r="A91" s="41" t="str">
        <f>IF('Detail Sheet Demo'!A90="","",'Detail Sheet Demo'!A90)</f>
        <v/>
      </c>
      <c r="B91" s="36" t="str">
        <f>IF('Detail Sheet Demo'!B90="","",'Detail Sheet Demo'!B90)</f>
        <v/>
      </c>
      <c r="C91" s="37" t="str">
        <f>IF('Detail Sheet Demo'!F90="","",IF(('Detail Sheet Demo'!G90-('Detail Sheet Demo'!E90))=0,"-",('Detail Sheet Demo'!E90-('Detail Sheet Demo'!G90))))</f>
        <v/>
      </c>
      <c r="D91" s="38"/>
    </row>
    <row r="92" spans="1:4" x14ac:dyDescent="0.3">
      <c r="A92" s="41" t="str">
        <f>IF('Detail Sheet Demo'!A91="","",'Detail Sheet Demo'!A91)</f>
        <v/>
      </c>
      <c r="B92" s="36" t="str">
        <f>IF('Detail Sheet Demo'!B91="","",'Detail Sheet Demo'!B91)</f>
        <v/>
      </c>
      <c r="C92" s="37" t="str">
        <f>IF('Detail Sheet Demo'!F91="","",IF(('Detail Sheet Demo'!G91-('Detail Sheet Demo'!E91))=0,"-",('Detail Sheet Demo'!E91-('Detail Sheet Demo'!G91))))</f>
        <v/>
      </c>
      <c r="D92" s="38"/>
    </row>
    <row r="93" spans="1:4" x14ac:dyDescent="0.3">
      <c r="A93" s="41" t="str">
        <f>IF('Detail Sheet Demo'!A92="","",'Detail Sheet Demo'!A92)</f>
        <v/>
      </c>
      <c r="B93" s="36" t="str">
        <f>IF('Detail Sheet Demo'!B92="","",'Detail Sheet Demo'!B92)</f>
        <v/>
      </c>
      <c r="C93" s="37" t="str">
        <f>IF('Detail Sheet Demo'!F92="","",IF(('Detail Sheet Demo'!G92-('Detail Sheet Demo'!E92))=0,"-",('Detail Sheet Demo'!E92-('Detail Sheet Demo'!G92))))</f>
        <v/>
      </c>
      <c r="D93" s="38"/>
    </row>
    <row r="94" spans="1:4" x14ac:dyDescent="0.3">
      <c r="A94" s="41" t="str">
        <f>IF('Detail Sheet Demo'!A93="","",'Detail Sheet Demo'!A93)</f>
        <v/>
      </c>
      <c r="B94" s="36" t="str">
        <f>IF('Detail Sheet Demo'!B93="","",'Detail Sheet Demo'!B93)</f>
        <v/>
      </c>
      <c r="C94" s="37" t="str">
        <f>IF('Detail Sheet Demo'!F93="","",IF(('Detail Sheet Demo'!G93-('Detail Sheet Demo'!E93))=0,"-",('Detail Sheet Demo'!E93-('Detail Sheet Demo'!G93))))</f>
        <v/>
      </c>
      <c r="D94" s="38"/>
    </row>
    <row r="95" spans="1:4" x14ac:dyDescent="0.3">
      <c r="A95" s="41" t="str">
        <f>IF('Detail Sheet Demo'!A94="","",'Detail Sheet Demo'!A94)</f>
        <v/>
      </c>
      <c r="B95" s="36" t="str">
        <f>IF('Detail Sheet Demo'!B94="","",'Detail Sheet Demo'!B94)</f>
        <v/>
      </c>
      <c r="C95" s="37" t="str">
        <f>IF('Detail Sheet Demo'!F94="","",IF(('Detail Sheet Demo'!G94-('Detail Sheet Demo'!E94))=0,"-",('Detail Sheet Demo'!E94-('Detail Sheet Demo'!G94))))</f>
        <v/>
      </c>
      <c r="D95" s="38"/>
    </row>
    <row r="96" spans="1:4" x14ac:dyDescent="0.3">
      <c r="A96" s="41" t="str">
        <f>IF('Detail Sheet Demo'!A95="","",'Detail Sheet Demo'!A95)</f>
        <v/>
      </c>
      <c r="B96" s="36" t="str">
        <f>IF('Detail Sheet Demo'!B95="","",'Detail Sheet Demo'!B95)</f>
        <v/>
      </c>
      <c r="C96" s="37" t="str">
        <f>IF('Detail Sheet Demo'!F95="","",IF(('Detail Sheet Demo'!G95-('Detail Sheet Demo'!E95))=0,"-",('Detail Sheet Demo'!E95-('Detail Sheet Demo'!G95))))</f>
        <v/>
      </c>
      <c r="D96" s="38"/>
    </row>
    <row r="97" spans="1:4" x14ac:dyDescent="0.3">
      <c r="A97" s="41" t="str">
        <f>IF('Detail Sheet Demo'!A96="","",'Detail Sheet Demo'!A96)</f>
        <v/>
      </c>
      <c r="B97" s="36" t="str">
        <f>IF('Detail Sheet Demo'!B96="","",'Detail Sheet Demo'!B96)</f>
        <v/>
      </c>
      <c r="C97" s="37" t="str">
        <f>IF('Detail Sheet Demo'!F96="","",IF(('Detail Sheet Demo'!G96-('Detail Sheet Demo'!E96))=0,"-",('Detail Sheet Demo'!E96-('Detail Sheet Demo'!G96))))</f>
        <v/>
      </c>
      <c r="D97" s="38"/>
    </row>
    <row r="98" spans="1:4" x14ac:dyDescent="0.3">
      <c r="A98" s="41" t="str">
        <f>IF('Detail Sheet Demo'!A97="","",'Detail Sheet Demo'!A97)</f>
        <v/>
      </c>
      <c r="B98" s="36" t="str">
        <f>IF('Detail Sheet Demo'!B97="","",'Detail Sheet Demo'!B97)</f>
        <v/>
      </c>
      <c r="C98" s="37" t="str">
        <f>IF('Detail Sheet Demo'!F97="","",IF(('Detail Sheet Demo'!G97-('Detail Sheet Demo'!E97))=0,"-",('Detail Sheet Demo'!E97-('Detail Sheet Demo'!G97))))</f>
        <v/>
      </c>
      <c r="D98" s="38"/>
    </row>
    <row r="99" spans="1:4" x14ac:dyDescent="0.3">
      <c r="A99" s="41" t="str">
        <f>IF('Detail Sheet Demo'!A98="","",'Detail Sheet Demo'!A98)</f>
        <v/>
      </c>
      <c r="B99" s="36" t="str">
        <f>IF('Detail Sheet Demo'!B98="","",'Detail Sheet Demo'!B98)</f>
        <v/>
      </c>
      <c r="C99" s="37" t="str">
        <f>IF('Detail Sheet Demo'!F98="","",IF(('Detail Sheet Demo'!G98-('Detail Sheet Demo'!E98))=0,"-",('Detail Sheet Demo'!E98-('Detail Sheet Demo'!G98))))</f>
        <v/>
      </c>
      <c r="D99" s="38"/>
    </row>
    <row r="100" spans="1:4" x14ac:dyDescent="0.3">
      <c r="A100" s="41" t="str">
        <f>IF('Detail Sheet Demo'!A99="","",'Detail Sheet Demo'!A99)</f>
        <v/>
      </c>
      <c r="B100" s="36" t="str">
        <f>IF('Detail Sheet Demo'!B99="","",'Detail Sheet Demo'!B99)</f>
        <v/>
      </c>
      <c r="C100" s="37" t="str">
        <f>IF('Detail Sheet Demo'!F99="","",IF(('Detail Sheet Demo'!G99-('Detail Sheet Demo'!E99))=0,"-",('Detail Sheet Demo'!E99-('Detail Sheet Demo'!G99))))</f>
        <v/>
      </c>
      <c r="D100" s="38"/>
    </row>
    <row r="101" spans="1:4" x14ac:dyDescent="0.3">
      <c r="A101" s="41" t="str">
        <f>IF('Detail Sheet Demo'!A100="","",'Detail Sheet Demo'!A100)</f>
        <v/>
      </c>
      <c r="B101" s="36" t="str">
        <f>IF('Detail Sheet Demo'!B100="","",'Detail Sheet Demo'!B100)</f>
        <v/>
      </c>
      <c r="C101" s="37" t="str">
        <f>IF('Detail Sheet Demo'!F100="","",IF(('Detail Sheet Demo'!G100-('Detail Sheet Demo'!E100))=0,"-",('Detail Sheet Demo'!E100-('Detail Sheet Demo'!G100))))</f>
        <v/>
      </c>
      <c r="D101" s="38"/>
    </row>
    <row r="102" spans="1:4" x14ac:dyDescent="0.3">
      <c r="A102" s="41" t="str">
        <f>IF('Detail Sheet Demo'!A101="","",'Detail Sheet Demo'!A101)</f>
        <v/>
      </c>
      <c r="B102" s="36" t="str">
        <f>IF('Detail Sheet Demo'!B101="","",'Detail Sheet Demo'!B101)</f>
        <v/>
      </c>
      <c r="C102" s="37" t="str">
        <f>IF('Detail Sheet Demo'!F101="","",IF(('Detail Sheet Demo'!G101-('Detail Sheet Demo'!E101))=0,"-",('Detail Sheet Demo'!E101-('Detail Sheet Demo'!G101))))</f>
        <v/>
      </c>
      <c r="D102" s="38"/>
    </row>
    <row r="103" spans="1:4" x14ac:dyDescent="0.3">
      <c r="A103" s="41" t="str">
        <f>IF('Detail Sheet Demo'!A102="","",'Detail Sheet Demo'!A102)</f>
        <v/>
      </c>
      <c r="B103" s="36" t="str">
        <f>IF('Detail Sheet Demo'!B102="","",'Detail Sheet Demo'!B102)</f>
        <v/>
      </c>
      <c r="C103" s="37" t="str">
        <f>IF('Detail Sheet Demo'!F102="","",IF(('Detail Sheet Demo'!G102-('Detail Sheet Demo'!E102))=0,"-",('Detail Sheet Demo'!E102-('Detail Sheet Demo'!G102))))</f>
        <v/>
      </c>
      <c r="D103" s="38"/>
    </row>
    <row r="104" spans="1:4" x14ac:dyDescent="0.3">
      <c r="A104" s="41" t="str">
        <f>IF('Detail Sheet Demo'!A103="","",'Detail Sheet Demo'!A103)</f>
        <v/>
      </c>
      <c r="B104" s="36" t="str">
        <f>IF('Detail Sheet Demo'!B103="","",'Detail Sheet Demo'!B103)</f>
        <v/>
      </c>
      <c r="C104" s="37" t="str">
        <f>IF('Detail Sheet Demo'!F103="","",IF(('Detail Sheet Demo'!G103-('Detail Sheet Demo'!E103))=0,"-",('Detail Sheet Demo'!E103-('Detail Sheet Demo'!G103))))</f>
        <v/>
      </c>
      <c r="D104" s="38"/>
    </row>
    <row r="105" spans="1:4" x14ac:dyDescent="0.3">
      <c r="A105" s="41" t="str">
        <f>IF('Detail Sheet Demo'!A104="","",'Detail Sheet Demo'!A104)</f>
        <v/>
      </c>
      <c r="B105" s="36" t="str">
        <f>IF('Detail Sheet Demo'!B104="","",'Detail Sheet Demo'!B104)</f>
        <v/>
      </c>
      <c r="C105" s="37" t="str">
        <f>IF('Detail Sheet Demo'!F104="","",IF(('Detail Sheet Demo'!G104-('Detail Sheet Demo'!E104))=0,"-",('Detail Sheet Demo'!E104-('Detail Sheet Demo'!G104))))</f>
        <v/>
      </c>
      <c r="D105" s="38"/>
    </row>
    <row r="106" spans="1:4" x14ac:dyDescent="0.3">
      <c r="A106" s="41" t="str">
        <f>IF('Detail Sheet Demo'!A105="","",'Detail Sheet Demo'!A105)</f>
        <v/>
      </c>
      <c r="B106" s="36" t="str">
        <f>IF('Detail Sheet Demo'!B105="","",'Detail Sheet Demo'!B105)</f>
        <v/>
      </c>
      <c r="C106" s="37" t="str">
        <f>IF('Detail Sheet Demo'!F105="","",IF(('Detail Sheet Demo'!G105-('Detail Sheet Demo'!E105))=0,"-",('Detail Sheet Demo'!E105-('Detail Sheet Demo'!G105))))</f>
        <v/>
      </c>
      <c r="D106" s="38"/>
    </row>
    <row r="107" spans="1:4" x14ac:dyDescent="0.3">
      <c r="A107" s="41" t="str">
        <f>IF('Detail Sheet Demo'!A106="","",'Detail Sheet Demo'!A106)</f>
        <v/>
      </c>
      <c r="B107" s="36" t="str">
        <f>IF('Detail Sheet Demo'!B106="","",'Detail Sheet Demo'!B106)</f>
        <v/>
      </c>
      <c r="C107" s="37" t="str">
        <f>IF('Detail Sheet Demo'!F106="","",IF(('Detail Sheet Demo'!G106-('Detail Sheet Demo'!E106))=0,"-",('Detail Sheet Demo'!E106-('Detail Sheet Demo'!G106))))</f>
        <v/>
      </c>
      <c r="D107" s="38"/>
    </row>
    <row r="108" spans="1:4" x14ac:dyDescent="0.3">
      <c r="A108" s="41" t="str">
        <f>IF('Detail Sheet Demo'!A107="","",'Detail Sheet Demo'!A107)</f>
        <v/>
      </c>
      <c r="B108" s="36" t="str">
        <f>IF('Detail Sheet Demo'!B107="","",'Detail Sheet Demo'!B107)</f>
        <v/>
      </c>
      <c r="C108" s="37" t="str">
        <f>IF('Detail Sheet Demo'!F107="","",IF(('Detail Sheet Demo'!G107-('Detail Sheet Demo'!E107))=0,"-",('Detail Sheet Demo'!E107-('Detail Sheet Demo'!G107))))</f>
        <v/>
      </c>
      <c r="D108" s="38"/>
    </row>
    <row r="109" spans="1:4" x14ac:dyDescent="0.3">
      <c r="A109" s="41" t="str">
        <f>IF('Detail Sheet Demo'!A108="","",'Detail Sheet Demo'!A108)</f>
        <v/>
      </c>
      <c r="B109" s="36" t="str">
        <f>IF('Detail Sheet Demo'!B108="","",'Detail Sheet Demo'!B108)</f>
        <v/>
      </c>
      <c r="C109" s="37" t="str">
        <f>IF('Detail Sheet Demo'!F108="","",IF(('Detail Sheet Demo'!G108-('Detail Sheet Demo'!E108))=0,"-",('Detail Sheet Demo'!E108-('Detail Sheet Demo'!G108))))</f>
        <v/>
      </c>
      <c r="D109" s="38"/>
    </row>
    <row r="110" spans="1:4" x14ac:dyDescent="0.3">
      <c r="A110" s="41" t="str">
        <f>IF('Detail Sheet Demo'!A109="","",'Detail Sheet Demo'!A109)</f>
        <v/>
      </c>
      <c r="B110" s="36" t="str">
        <f>IF('Detail Sheet Demo'!B109="","",'Detail Sheet Demo'!B109)</f>
        <v/>
      </c>
      <c r="C110" s="37" t="str">
        <f>IF('Detail Sheet Demo'!F109="","",IF(('Detail Sheet Demo'!G109-('Detail Sheet Demo'!E109))=0,"-",('Detail Sheet Demo'!E109-('Detail Sheet Demo'!G109))))</f>
        <v/>
      </c>
      <c r="D110" s="38"/>
    </row>
    <row r="111" spans="1:4" x14ac:dyDescent="0.3">
      <c r="A111" s="41" t="str">
        <f>IF('Detail Sheet Demo'!A110="","",'Detail Sheet Demo'!A110)</f>
        <v/>
      </c>
      <c r="B111" s="36" t="str">
        <f>IF('Detail Sheet Demo'!B110="","",'Detail Sheet Demo'!B110)</f>
        <v/>
      </c>
      <c r="C111" s="37" t="str">
        <f>IF('Detail Sheet Demo'!F110="","",IF(('Detail Sheet Demo'!G110-('Detail Sheet Demo'!E110))=0,"-",('Detail Sheet Demo'!E110-('Detail Sheet Demo'!G110))))</f>
        <v/>
      </c>
      <c r="D111" s="38"/>
    </row>
    <row r="112" spans="1:4" x14ac:dyDescent="0.3">
      <c r="A112" s="41" t="str">
        <f>IF('Detail Sheet Demo'!A111="","",'Detail Sheet Demo'!A111)</f>
        <v/>
      </c>
      <c r="B112" s="36" t="str">
        <f>IF('Detail Sheet Demo'!B111="","",'Detail Sheet Demo'!B111)</f>
        <v/>
      </c>
      <c r="C112" s="37" t="str">
        <f>IF('Detail Sheet Demo'!F111="","",IF(('Detail Sheet Demo'!G111-('Detail Sheet Demo'!E111))=0,"-",('Detail Sheet Demo'!E111-('Detail Sheet Demo'!G111))))</f>
        <v/>
      </c>
      <c r="D112" s="38"/>
    </row>
    <row r="113" spans="1:7" x14ac:dyDescent="0.3">
      <c r="A113" s="41" t="str">
        <f>IF('Detail Sheet Demo'!A112="","",'Detail Sheet Demo'!A112)</f>
        <v/>
      </c>
      <c r="B113" s="36" t="str">
        <f>IF('Detail Sheet Demo'!B112="","",'Detail Sheet Demo'!B112)</f>
        <v/>
      </c>
      <c r="C113" s="37" t="str">
        <f>IF('Detail Sheet Demo'!F112="","",IF(('Detail Sheet Demo'!G112-('Detail Sheet Demo'!E112))=0,"-",('Detail Sheet Demo'!E112-('Detail Sheet Demo'!G112))))</f>
        <v/>
      </c>
      <c r="D113" s="38"/>
    </row>
    <row r="114" spans="1:7" x14ac:dyDescent="0.3">
      <c r="A114" s="41" t="str">
        <f>IF('Detail Sheet Demo'!A113="","",'Detail Sheet Demo'!A113)</f>
        <v/>
      </c>
      <c r="B114" s="36" t="str">
        <f>IF('Detail Sheet Demo'!B113="","",'Detail Sheet Demo'!B113)</f>
        <v/>
      </c>
      <c r="C114" s="37" t="str">
        <f>IF('Detail Sheet Demo'!F113="","",IF(('Detail Sheet Demo'!G113-('Detail Sheet Demo'!E113))=0,"-",('Detail Sheet Demo'!E113-('Detail Sheet Demo'!G113))))</f>
        <v/>
      </c>
      <c r="D114" s="38"/>
    </row>
    <row r="115" spans="1:7" x14ac:dyDescent="0.3">
      <c r="A115" s="41" t="str">
        <f>IF('Detail Sheet Demo'!A114="","",'Detail Sheet Demo'!A114)</f>
        <v/>
      </c>
      <c r="B115" s="36" t="str">
        <f>IF('Detail Sheet Demo'!B114="","",'Detail Sheet Demo'!B114)</f>
        <v/>
      </c>
      <c r="C115" s="37" t="str">
        <f>IF('Detail Sheet Demo'!F114="","",IF(('Detail Sheet Demo'!G114-('Detail Sheet Demo'!E114))=0,"-",('Detail Sheet Demo'!E114-('Detail Sheet Demo'!G114))))</f>
        <v/>
      </c>
      <c r="D115" s="38"/>
    </row>
    <row r="116" spans="1:7" x14ac:dyDescent="0.3">
      <c r="A116" s="41" t="str">
        <f>IF('Detail Sheet Demo'!A115="","",'Detail Sheet Demo'!A115)</f>
        <v/>
      </c>
      <c r="B116" s="36" t="str">
        <f>IF('Detail Sheet Demo'!B115="","",'Detail Sheet Demo'!B115)</f>
        <v/>
      </c>
      <c r="C116" s="37" t="str">
        <f>IF('Detail Sheet Demo'!F115="","",IF(('Detail Sheet Demo'!G115-('Detail Sheet Demo'!E115))=0,"-",('Detail Sheet Demo'!E115-('Detail Sheet Demo'!G115))))</f>
        <v/>
      </c>
      <c r="D116" s="38"/>
    </row>
    <row r="117" spans="1:7" x14ac:dyDescent="0.3">
      <c r="A117" s="41" t="str">
        <f>IF('Detail Sheet Demo'!A116="","",'Detail Sheet Demo'!A116)</f>
        <v/>
      </c>
      <c r="B117" s="36" t="str">
        <f>IF('Detail Sheet Demo'!B116="","",'Detail Sheet Demo'!B116)</f>
        <v/>
      </c>
      <c r="C117" s="37" t="str">
        <f>IF('Detail Sheet Demo'!F116="","",IF(('Detail Sheet Demo'!G116-('Detail Sheet Demo'!E116))=0,"-",('Detail Sheet Demo'!E116-('Detail Sheet Demo'!G116))))</f>
        <v/>
      </c>
      <c r="D117" s="38"/>
    </row>
    <row r="118" spans="1:7" x14ac:dyDescent="0.3">
      <c r="A118" s="41" t="str">
        <f>IF('Detail Sheet Demo'!A117="","",'Detail Sheet Demo'!A117)</f>
        <v/>
      </c>
      <c r="B118" s="36" t="str">
        <f>IF('Detail Sheet Demo'!B117="","",'Detail Sheet Demo'!B117)</f>
        <v/>
      </c>
      <c r="C118" s="37" t="str">
        <f>IF('Detail Sheet Demo'!F117="","",IF(('Detail Sheet Demo'!G117-('Detail Sheet Demo'!E117))=0,"-",('Detail Sheet Demo'!E117-('Detail Sheet Demo'!G117))))</f>
        <v/>
      </c>
      <c r="D118" s="38"/>
    </row>
    <row r="119" spans="1:7" x14ac:dyDescent="0.3">
      <c r="A119" s="41" t="str">
        <f>IF('Detail Sheet Demo'!A118="","",'Detail Sheet Demo'!A118)</f>
        <v/>
      </c>
      <c r="B119" s="36" t="str">
        <f>IF('Detail Sheet Demo'!B118="","",'Detail Sheet Demo'!B118)</f>
        <v/>
      </c>
      <c r="C119" s="37" t="str">
        <f>IF('Detail Sheet Demo'!F118="","",IF(('Detail Sheet Demo'!G118-('Detail Sheet Demo'!E118))=0,"-",('Detail Sheet Demo'!E118-('Detail Sheet Demo'!G118))))</f>
        <v/>
      </c>
      <c r="D119" s="38"/>
    </row>
    <row r="120" spans="1:7" x14ac:dyDescent="0.3">
      <c r="A120" s="41" t="str">
        <f>IF('Detail Sheet Demo'!A119="","",'Detail Sheet Demo'!A119)</f>
        <v/>
      </c>
      <c r="B120" s="36" t="str">
        <f>IF('Detail Sheet Demo'!B119="","",'Detail Sheet Demo'!B119)</f>
        <v/>
      </c>
      <c r="C120" s="37" t="str">
        <f>IF('Detail Sheet Demo'!F119="","",IF(('Detail Sheet Demo'!G119-('Detail Sheet Demo'!E119))=0,"-",('Detail Sheet Demo'!E119-('Detail Sheet Demo'!G119))))</f>
        <v/>
      </c>
      <c r="D120" s="38"/>
    </row>
    <row r="121" spans="1:7" x14ac:dyDescent="0.3">
      <c r="A121" s="41" t="str">
        <f>IF('Detail Sheet Demo'!A120="","",'Detail Sheet Demo'!A120)</f>
        <v/>
      </c>
      <c r="B121" s="36" t="str">
        <f>IF('Detail Sheet Demo'!B120="","",'Detail Sheet Demo'!B120)</f>
        <v/>
      </c>
      <c r="C121" s="37" t="str">
        <f>IF('Detail Sheet Demo'!F120="","",IF(('Detail Sheet Demo'!G120-('Detail Sheet Demo'!E120))=0,"-",('Detail Sheet Demo'!E120-('Detail Sheet Demo'!G120))))</f>
        <v/>
      </c>
      <c r="D121" s="38"/>
    </row>
    <row r="122" spans="1:7" x14ac:dyDescent="0.3">
      <c r="A122" s="41" t="str">
        <f>IF('Detail Sheet Demo'!A121="","",'Detail Sheet Demo'!A121)</f>
        <v/>
      </c>
      <c r="B122" s="36" t="str">
        <f>IF('Detail Sheet Demo'!B121="","",'Detail Sheet Demo'!B121)</f>
        <v/>
      </c>
      <c r="C122" s="37" t="str">
        <f>IF('Detail Sheet Demo'!F121="","",IF(('Detail Sheet Demo'!G121-('Detail Sheet Demo'!E121))=0,"-",('Detail Sheet Demo'!E121-('Detail Sheet Demo'!G121))))</f>
        <v/>
      </c>
      <c r="D122" s="38"/>
    </row>
    <row r="123" spans="1:7" x14ac:dyDescent="0.3">
      <c r="A123" s="41" t="str">
        <f>IF('Detail Sheet Demo'!A122="","",'Detail Sheet Demo'!A122)</f>
        <v/>
      </c>
      <c r="B123" s="36" t="str">
        <f>IF('Detail Sheet Demo'!B122="","",'Detail Sheet Demo'!B122)</f>
        <v/>
      </c>
      <c r="C123" s="37" t="str">
        <f>IF('Detail Sheet Demo'!F122="","",IF(('Detail Sheet Demo'!G122-('Detail Sheet Demo'!E122))=0,"-",('Detail Sheet Demo'!E122-('Detail Sheet Demo'!G122))))</f>
        <v/>
      </c>
      <c r="D123" s="38"/>
    </row>
    <row r="124" spans="1:7" x14ac:dyDescent="0.3">
      <c r="A124" s="41" t="str">
        <f>IF('Detail Sheet Demo'!A123="","",'Detail Sheet Demo'!A123)</f>
        <v/>
      </c>
      <c r="B124" s="36" t="str">
        <f>IF('Detail Sheet Demo'!B123="","",'Detail Sheet Demo'!B123)</f>
        <v/>
      </c>
      <c r="C124" s="37" t="str">
        <f>IF('Detail Sheet Demo'!F123="","",IF(('Detail Sheet Demo'!G123-('Detail Sheet Demo'!E123))=0,"-",('Detail Sheet Demo'!E123-('Detail Sheet Demo'!G123))))</f>
        <v/>
      </c>
      <c r="D124" s="38"/>
    </row>
    <row r="125" spans="1:7" x14ac:dyDescent="0.3">
      <c r="A125" s="41" t="str">
        <f>IF('Detail Sheet Demo'!A124="","",'Detail Sheet Demo'!A124)</f>
        <v/>
      </c>
      <c r="B125" s="36" t="str">
        <f>IF('Detail Sheet Demo'!B124="","",'Detail Sheet Demo'!B124)</f>
        <v/>
      </c>
      <c r="C125" s="37" t="str">
        <f>IF('Detail Sheet Demo'!F124="","",IF(('Detail Sheet Demo'!G124-('Detail Sheet Demo'!E124))=0,"-",('Detail Sheet Demo'!E124-('Detail Sheet Demo'!G124))))</f>
        <v/>
      </c>
      <c r="D125" s="38"/>
    </row>
    <row r="126" spans="1:7" x14ac:dyDescent="0.3">
      <c r="A126" s="41" t="str">
        <f>IF('Detail Sheet Demo'!A125="","",'Detail Sheet Demo'!A125)</f>
        <v/>
      </c>
      <c r="B126" s="36" t="str">
        <f>IF('Detail Sheet Demo'!B125="","",'Detail Sheet Demo'!B125)</f>
        <v/>
      </c>
      <c r="C126" s="37" t="str">
        <f>IF('Detail Sheet Demo'!F125="","",IF(('Detail Sheet Demo'!G125-('Detail Sheet Demo'!E125))=0,"-",('Detail Sheet Demo'!E125-('Detail Sheet Demo'!G125))))</f>
        <v/>
      </c>
      <c r="D126" s="38"/>
    </row>
    <row r="127" spans="1:7" s="39" customFormat="1" hidden="1" x14ac:dyDescent="0.3">
      <c r="A127" s="40"/>
      <c r="B127" s="30"/>
      <c r="C127" s="37"/>
      <c r="E127" s="30"/>
      <c r="F127" s="30"/>
      <c r="G127" s="30"/>
    </row>
    <row r="128" spans="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sheetData>
  <sheetProtection algorithmName="SHA-512" hashValue="wcfZXihkRug3YCeX0wVCTWvDuSfqTiaxmJC61ihPEjgvAnEi55dy5Nnx/9LM2lN8y6k+TiUWxvNh5AXLw1p37Q==" saltValue="du1SZD07BBzbdgtkas2LiQ==" spinCount="100000" sheet="1" objects="1" scenarios="1" selectLockedCells="1"/>
  <mergeCells count="5">
    <mergeCell ref="A1:D1"/>
    <mergeCell ref="A2:D2"/>
    <mergeCell ref="A3:C3"/>
    <mergeCell ref="A4:D4"/>
    <mergeCell ref="A5:C5"/>
  </mergeCells>
  <phoneticPr fontId="8" type="noConversion"/>
  <pageMargins left="0.25" right="0.25" top="0.5" bottom="0.5" header="0.3" footer="0.3"/>
  <pageSetup scale="64" fitToHeight="2"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workbookViewId="0">
      <selection activeCell="J4" sqref="J4"/>
    </sheetView>
  </sheetViews>
  <sheetFormatPr defaultRowHeight="17.25" x14ac:dyDescent="0.3"/>
  <cols>
    <col min="1" max="1" width="14" style="55" bestFit="1" customWidth="1"/>
    <col min="2" max="2" width="16.25" style="55" customWidth="1"/>
    <col min="3" max="3" width="26.875" style="54" bestFit="1" customWidth="1"/>
    <col min="4" max="4" width="35.25" style="66" customWidth="1"/>
    <col min="5" max="5" width="20.875" style="55" bestFit="1" customWidth="1"/>
    <col min="6" max="6" width="10.25" style="55" customWidth="1"/>
    <col min="7" max="7" width="16.625" style="55" customWidth="1"/>
    <col min="8" max="8" width="16.625" style="58" customWidth="1"/>
    <col min="9" max="16384" width="9" style="55"/>
  </cols>
  <sheetData>
    <row r="1" spans="1:8" s="54" customFormat="1" ht="34.5" x14ac:dyDescent="0.3">
      <c r="A1" s="59" t="s">
        <v>563</v>
      </c>
      <c r="B1" s="59" t="s">
        <v>722</v>
      </c>
      <c r="C1" s="59" t="s">
        <v>723</v>
      </c>
      <c r="D1" s="64" t="s">
        <v>6</v>
      </c>
      <c r="E1" s="59" t="s">
        <v>724</v>
      </c>
      <c r="F1" s="59" t="s">
        <v>725</v>
      </c>
      <c r="G1" s="60" t="s">
        <v>726</v>
      </c>
      <c r="H1" s="61" t="s">
        <v>18</v>
      </c>
    </row>
    <row r="2" spans="1:8" x14ac:dyDescent="0.3">
      <c r="A2" s="63" t="str">
        <f>IF(OR('Detail Sheet Demo'!$H6="",'Detail Sheet Demo'!$H6="Not Approved"),"",'Cover Sheet Demo'!$C$5)</f>
        <v>Underwater Basket Weaving Club</v>
      </c>
      <c r="B2" s="63" t="str">
        <f>IF(OR('Detail Sheet Demo'!$H6="",'Detail Sheet Demo'!$H6="Not Approved"),"","Regular")</f>
        <v>Regular</v>
      </c>
      <c r="C2" s="62"/>
      <c r="D2" s="65" t="str">
        <f>IF(OR('Detail Sheet Demo'!$H6="",'Detail Sheet Demo'!$H6="Not Approved"),"",'Detail Sheet Demo'!$B6)</f>
        <v>Underwater Basket Kits</v>
      </c>
      <c r="E2" s="56" t="str">
        <f>IF(OR('Detail Sheet Demo'!$H6="",'Detail Sheet Demo'!$H6="Not Approved"),"",'Detail Sheet Demo'!$H6)</f>
        <v>Other</v>
      </c>
      <c r="F2" s="56">
        <f>IF(OR('Detail Sheet Demo'!$H6="",'Detail Sheet Demo'!$H6="Not Approved"),"",'Detail Sheet Demo'!$I6)</f>
        <v>0</v>
      </c>
      <c r="G2" s="56">
        <f>IF(OR('Detail Sheet Demo'!$H6="",'Detail Sheet Demo'!$H6="Not Approved"),"",'Detail Sheet Demo'!$F6)</f>
        <v>1</v>
      </c>
      <c r="H2" s="57">
        <f>IF(OR('Detail Sheet Demo'!$H6="",'Detail Sheet Demo'!$H6="Not Approved"),"",'Detail Sheet Demo'!$G6)</f>
        <v>200</v>
      </c>
    </row>
    <row r="3" spans="1:8" x14ac:dyDescent="0.3">
      <c r="A3" s="63" t="str">
        <f>IF(OR('Detail Sheet Demo'!$H7="",'Detail Sheet Demo'!$H7="Not Approved"),"",'Cover Sheet Demo'!$C$5)</f>
        <v/>
      </c>
      <c r="B3" s="63" t="str">
        <f>IF(OR('Detail Sheet Demo'!$H7="",'Detail Sheet Demo'!$H7="Not Approved"),"","Regular")</f>
        <v/>
      </c>
      <c r="C3" s="62"/>
      <c r="D3" s="65" t="str">
        <f>IF(OR('Detail Sheet Demo'!$H7="",'Detail Sheet Demo'!$H7="Not Approved"),"",'Detail Sheet Demo'!$B7)</f>
        <v/>
      </c>
      <c r="E3" s="56" t="str">
        <f>IF(OR('Detail Sheet Demo'!$H7="",'Detail Sheet Demo'!$H7="Not Approved"),"",'Detail Sheet Demo'!$H7)</f>
        <v/>
      </c>
      <c r="F3" s="56" t="str">
        <f>IF(OR('Detail Sheet Demo'!$H7="",'Detail Sheet Demo'!$H7="Not Approved"),"",'Detail Sheet Demo'!$I7)</f>
        <v/>
      </c>
      <c r="G3" s="56" t="str">
        <f>IF(OR('Detail Sheet Demo'!$H7="",'Detail Sheet Demo'!$H7="Not Approved"),"",'Detail Sheet Demo'!$F7)</f>
        <v/>
      </c>
      <c r="H3" s="57" t="str">
        <f>IF(OR('Detail Sheet Demo'!$H7="",'Detail Sheet Demo'!$H7="Not Approved"),"",'Detail Sheet Demo'!$G7)</f>
        <v/>
      </c>
    </row>
    <row r="4" spans="1:8" x14ac:dyDescent="0.3">
      <c r="A4" s="63" t="str">
        <f>IF(OR('Detail Sheet Demo'!$H8="",'Detail Sheet Demo'!$H8="Not Approved"),"",'Cover Sheet Demo'!$C$5)</f>
        <v>Underwater Basket Weaving Club</v>
      </c>
      <c r="B4" s="63" t="str">
        <f>IF(OR('Detail Sheet Demo'!$H8="",'Detail Sheet Demo'!$H8="Not Approved"),"","Regular")</f>
        <v>Regular</v>
      </c>
      <c r="C4" s="62"/>
      <c r="D4" s="65" t="str">
        <f>IF(OR('Detail Sheet Demo'!$H8="",'Detail Sheet Demo'!$H8="Not Approved"),"",'Detail Sheet Demo'!$B8)</f>
        <v>Shoes for water basket weaving</v>
      </c>
      <c r="E4" s="56" t="str">
        <f>IF(OR('Detail Sheet Demo'!$H8="",'Detail Sheet Demo'!$H8="Not Approved"),"",'Detail Sheet Demo'!$H8)</f>
        <v>Other</v>
      </c>
      <c r="F4" s="56" t="str">
        <f>IF(OR('Detail Sheet Demo'!$H8="",'Detail Sheet Demo'!$H8="Not Approved"),"",'Detail Sheet Demo'!$I8)</f>
        <v>Yes</v>
      </c>
      <c r="G4" s="56">
        <f>IF(OR('Detail Sheet Demo'!$H8="",'Detail Sheet Demo'!$H8="Not Approved"),"",'Detail Sheet Demo'!$F8)</f>
        <v>15</v>
      </c>
      <c r="H4" s="57">
        <f>IF(OR('Detail Sheet Demo'!$H8="",'Detail Sheet Demo'!$H8="Not Approved"),"",'Detail Sheet Demo'!$G8)</f>
        <v>750</v>
      </c>
    </row>
    <row r="5" spans="1:8" x14ac:dyDescent="0.3">
      <c r="A5" s="63" t="str">
        <f>IF(OR('Detail Sheet Demo'!$H9="",'Detail Sheet Demo'!$H9="Not Approved"),"",'Cover Sheet Demo'!$C$5)</f>
        <v/>
      </c>
      <c r="B5" s="63" t="str">
        <f>IF(OR('Detail Sheet Demo'!$H9="",'Detail Sheet Demo'!$H9="Not Approved"),"","Regular")</f>
        <v/>
      </c>
      <c r="C5" s="62"/>
      <c r="D5" s="65" t="str">
        <f>IF(OR('Detail Sheet Demo'!$H9="",'Detail Sheet Demo'!$H9="Not Approved"),"",'Detail Sheet Demo'!$B9)</f>
        <v/>
      </c>
      <c r="E5" s="56" t="str">
        <f>IF(OR('Detail Sheet Demo'!$H9="",'Detail Sheet Demo'!$H9="Not Approved"),"",'Detail Sheet Demo'!$H9)</f>
        <v/>
      </c>
      <c r="F5" s="56" t="str">
        <f>IF(OR('Detail Sheet Demo'!$H9="",'Detail Sheet Demo'!$H9="Not Approved"),"",'Detail Sheet Demo'!$I9)</f>
        <v/>
      </c>
      <c r="G5" s="56" t="str">
        <f>IF(OR('Detail Sheet Demo'!$H9="",'Detail Sheet Demo'!$H9="Not Approved"),"",'Detail Sheet Demo'!$F9)</f>
        <v/>
      </c>
      <c r="H5" s="57" t="str">
        <f>IF(OR('Detail Sheet Demo'!$H9="",'Detail Sheet Demo'!$H9="Not Approved"),"",'Detail Sheet Demo'!$G9)</f>
        <v/>
      </c>
    </row>
    <row r="6" spans="1:8" x14ac:dyDescent="0.3">
      <c r="A6" s="63" t="str">
        <f>IF(OR('Detail Sheet Demo'!$H10="",'Detail Sheet Demo'!$H10="Not Approved"),"",'Cover Sheet Demo'!$C$5)</f>
        <v/>
      </c>
      <c r="B6" s="63" t="str">
        <f>IF(OR('Detail Sheet Demo'!$H10="",'Detail Sheet Demo'!$H10="Not Approved"),"","Regular")</f>
        <v/>
      </c>
      <c r="C6" s="62"/>
      <c r="D6" s="65" t="str">
        <f>IF(OR('Detail Sheet Demo'!$H10="",'Detail Sheet Demo'!$H10="Not Approved"),"",'Detail Sheet Demo'!$B10)</f>
        <v/>
      </c>
      <c r="E6" s="56" t="str">
        <f>IF(OR('Detail Sheet Demo'!$H10="",'Detail Sheet Demo'!$H10="Not Approved"),"",'Detail Sheet Demo'!$H10)</f>
        <v/>
      </c>
      <c r="F6" s="56" t="str">
        <f>IF(OR('Detail Sheet Demo'!$H10="",'Detail Sheet Demo'!$H10="Not Approved"),"",'Detail Sheet Demo'!$I10)</f>
        <v/>
      </c>
      <c r="G6" s="56" t="str">
        <f>IF(OR('Detail Sheet Demo'!$H10="",'Detail Sheet Demo'!$H10="Not Approved"),"",'Detail Sheet Demo'!$F10)</f>
        <v/>
      </c>
      <c r="H6" s="57" t="str">
        <f>IF(OR('Detail Sheet Demo'!$H10="",'Detail Sheet Demo'!$H10="Not Approved"),"",'Detail Sheet Demo'!$G10)</f>
        <v/>
      </c>
    </row>
    <row r="7" spans="1:8" x14ac:dyDescent="0.3">
      <c r="A7" s="63" t="str">
        <f>IF(OR('Detail Sheet Demo'!$H11="",'Detail Sheet Demo'!$H11="Not Approved"),"",'Cover Sheet Demo'!$C$5)</f>
        <v/>
      </c>
      <c r="B7" s="63" t="str">
        <f>IF(OR('Detail Sheet Demo'!$H11="",'Detail Sheet Demo'!$H11="Not Approved"),"","Regular")</f>
        <v/>
      </c>
      <c r="C7" s="62"/>
      <c r="D7" s="65" t="str">
        <f>IF(OR('Detail Sheet Demo'!$H11="",'Detail Sheet Demo'!$H11="Not Approved"),"",'Detail Sheet Demo'!$B11)</f>
        <v/>
      </c>
      <c r="E7" s="56" t="str">
        <f>IF(OR('Detail Sheet Demo'!$H11="",'Detail Sheet Demo'!$H11="Not Approved"),"",'Detail Sheet Demo'!$H11)</f>
        <v/>
      </c>
      <c r="F7" s="56" t="str">
        <f>IF(OR('Detail Sheet Demo'!$H11="",'Detail Sheet Demo'!$H11="Not Approved"),"",'Detail Sheet Demo'!$I11)</f>
        <v/>
      </c>
      <c r="G7" s="56" t="str">
        <f>IF(OR('Detail Sheet Demo'!$H11="",'Detail Sheet Demo'!$H11="Not Approved"),"",'Detail Sheet Demo'!$F11)</f>
        <v/>
      </c>
      <c r="H7" s="57" t="str">
        <f>IF(OR('Detail Sheet Demo'!$H11="",'Detail Sheet Demo'!$H11="Not Approved"),"",'Detail Sheet Demo'!$G11)</f>
        <v/>
      </c>
    </row>
    <row r="8" spans="1:8" x14ac:dyDescent="0.3">
      <c r="A8" s="63" t="str">
        <f>IF(OR('Detail Sheet Demo'!$H12="",'Detail Sheet Demo'!$H12="Not Approved"),"",'Cover Sheet Demo'!$C$5)</f>
        <v>Underwater Basket Weaving Club</v>
      </c>
      <c r="B8" s="63" t="str">
        <f>IF(OR('Detail Sheet Demo'!$H12="",'Detail Sheet Demo'!$H12="Not Approved"),"","Regular")</f>
        <v>Regular</v>
      </c>
      <c r="C8" s="62"/>
      <c r="D8" s="65" t="str">
        <f>IF(OR('Detail Sheet Demo'!$H12="",'Detail Sheet Demo'!$H12="Not Approved"),"",'Detail Sheet Demo'!$B12)</f>
        <v>Live Basket Weaving Performers</v>
      </c>
      <c r="E8" s="56" t="str">
        <f>IF(OR('Detail Sheet Demo'!$H12="",'Detail Sheet Demo'!$H12="Not Approved"),"",'Detail Sheet Demo'!$H12)</f>
        <v>Entertainment</v>
      </c>
      <c r="F8" s="56">
        <f>IF(OR('Detail Sheet Demo'!$H12="",'Detail Sheet Demo'!$H12="Not Approved"),"",'Detail Sheet Demo'!$I12)</f>
        <v>0</v>
      </c>
      <c r="G8" s="56">
        <f>IF(OR('Detail Sheet Demo'!$H12="",'Detail Sheet Demo'!$H12="Not Approved"),"",'Detail Sheet Demo'!$F12)</f>
        <v>1</v>
      </c>
      <c r="H8" s="57">
        <f>IF(OR('Detail Sheet Demo'!$H12="",'Detail Sheet Demo'!$H12="Not Approved"),"",'Detail Sheet Demo'!$G12)</f>
        <v>2000</v>
      </c>
    </row>
    <row r="9" spans="1:8" x14ac:dyDescent="0.3">
      <c r="A9" s="63" t="str">
        <f>IF(OR('Detail Sheet Demo'!$H13="",'Detail Sheet Demo'!$H13="Not Approved"),"",'Cover Sheet Demo'!$C$5)</f>
        <v/>
      </c>
      <c r="B9" s="63" t="str">
        <f>IF(OR('Detail Sheet Demo'!$H13="",'Detail Sheet Demo'!$H13="Not Approved"),"","Regular")</f>
        <v/>
      </c>
      <c r="C9" s="62"/>
      <c r="D9" s="65" t="str">
        <f>IF(OR('Detail Sheet Demo'!$H13="",'Detail Sheet Demo'!$H13="Not Approved"),"",'Detail Sheet Demo'!$B13)</f>
        <v/>
      </c>
      <c r="E9" s="56" t="str">
        <f>IF(OR('Detail Sheet Demo'!$H13="",'Detail Sheet Demo'!$H13="Not Approved"),"",'Detail Sheet Demo'!$H13)</f>
        <v/>
      </c>
      <c r="F9" s="56" t="str">
        <f>IF(OR('Detail Sheet Demo'!$H13="",'Detail Sheet Demo'!$H13="Not Approved"),"",'Detail Sheet Demo'!$I13)</f>
        <v/>
      </c>
      <c r="G9" s="56" t="str">
        <f>IF(OR('Detail Sheet Demo'!$H13="",'Detail Sheet Demo'!$H13="Not Approved"),"",'Detail Sheet Demo'!$F13)</f>
        <v/>
      </c>
      <c r="H9" s="57" t="str">
        <f>IF(OR('Detail Sheet Demo'!$H13="",'Detail Sheet Demo'!$H13="Not Approved"),"",'Detail Sheet Demo'!$G13)</f>
        <v/>
      </c>
    </row>
    <row r="10" spans="1:8" x14ac:dyDescent="0.3">
      <c r="A10" s="63" t="str">
        <f>IF(OR('Detail Sheet Demo'!$H14="",'Detail Sheet Demo'!$H14="Not Approved"),"",'Cover Sheet Demo'!$C$5)</f>
        <v>Underwater Basket Weaving Club</v>
      </c>
      <c r="B10" s="63" t="str">
        <f>IF(OR('Detail Sheet Demo'!$H14="",'Detail Sheet Demo'!$H14="Not Approved"),"","Regular")</f>
        <v>Regular</v>
      </c>
      <c r="C10" s="62"/>
      <c r="D10" s="65" t="str">
        <f>IF(OR('Detail Sheet Demo'!$H14="",'Detail Sheet Demo'!$H14="Not Approved"),"",'Detail Sheet Demo'!$B14)</f>
        <v>Basket Weaving Instructors</v>
      </c>
      <c r="E10" s="56" t="str">
        <f>IF(OR('Detail Sheet Demo'!$H14="",'Detail Sheet Demo'!$H14="Not Approved"),"",'Detail Sheet Demo'!$H14)</f>
        <v>Coaches</v>
      </c>
      <c r="F10" s="56">
        <f>IF(OR('Detail Sheet Demo'!$H14="",'Detail Sheet Demo'!$H14="Not Approved"),"",'Detail Sheet Demo'!$I14)</f>
        <v>0</v>
      </c>
      <c r="G10" s="56">
        <f>IF(OR('Detail Sheet Demo'!$H14="",'Detail Sheet Demo'!$H14="Not Approved"),"",'Detail Sheet Demo'!$F14)</f>
        <v>2</v>
      </c>
      <c r="H10" s="57">
        <f>IF(OR('Detail Sheet Demo'!$H14="",'Detail Sheet Demo'!$H14="Not Approved"),"",'Detail Sheet Demo'!$G14)</f>
        <v>400</v>
      </c>
    </row>
    <row r="11" spans="1:8" x14ac:dyDescent="0.3">
      <c r="A11" s="63" t="str">
        <f>IF(OR('Detail Sheet Demo'!$H15="",'Detail Sheet Demo'!$H15="Not Approved"),"",'Cover Sheet Demo'!$C$5)</f>
        <v/>
      </c>
      <c r="B11" s="63" t="str">
        <f>IF(OR('Detail Sheet Demo'!$H15="",'Detail Sheet Demo'!$H15="Not Approved"),"","Regular")</f>
        <v/>
      </c>
      <c r="C11" s="62"/>
      <c r="D11" s="65" t="str">
        <f>IF(OR('Detail Sheet Demo'!$H15="",'Detail Sheet Demo'!$H15="Not Approved"),"",'Detail Sheet Demo'!$B15)</f>
        <v/>
      </c>
      <c r="E11" s="56" t="str">
        <f>IF(OR('Detail Sheet Demo'!$H15="",'Detail Sheet Demo'!$H15="Not Approved"),"",'Detail Sheet Demo'!$H15)</f>
        <v/>
      </c>
      <c r="F11" s="56" t="str">
        <f>IF(OR('Detail Sheet Demo'!$H15="",'Detail Sheet Demo'!$H15="Not Approved"),"",'Detail Sheet Demo'!$I15)</f>
        <v/>
      </c>
      <c r="G11" s="56" t="str">
        <f>IF(OR('Detail Sheet Demo'!$H15="",'Detail Sheet Demo'!$H15="Not Approved"),"",'Detail Sheet Demo'!$F15)</f>
        <v/>
      </c>
      <c r="H11" s="57" t="str">
        <f>IF(OR('Detail Sheet Demo'!$H15="",'Detail Sheet Demo'!$H15="Not Approved"),"",'Detail Sheet Demo'!$G15)</f>
        <v/>
      </c>
    </row>
    <row r="12" spans="1:8" x14ac:dyDescent="0.3">
      <c r="A12" s="63" t="str">
        <f>IF(OR('Detail Sheet Demo'!$H16="",'Detail Sheet Demo'!$H16="Not Approved"),"",'Cover Sheet Demo'!$C$5)</f>
        <v>Underwater Basket Weaving Club</v>
      </c>
      <c r="B12" s="63" t="str">
        <f>IF(OR('Detail Sheet Demo'!$H16="",'Detail Sheet Demo'!$H16="Not Approved"),"","Regular")</f>
        <v>Regular</v>
      </c>
      <c r="C12" s="62"/>
      <c r="D12" s="65" t="str">
        <f>IF(OR('Detail Sheet Demo'!$H16="",'Detail Sheet Demo'!$H16="Not Approved"),"",'Detail Sheet Demo'!$B16)</f>
        <v>Basket Banquet Food</v>
      </c>
      <c r="E12" s="56" t="str">
        <f>IF(OR('Detail Sheet Demo'!$H16="",'Detail Sheet Demo'!$H16="Not Approved"),"",'Detail Sheet Demo'!$H16)</f>
        <v>Food</v>
      </c>
      <c r="F12" s="56">
        <f>IF(OR('Detail Sheet Demo'!$H16="",'Detail Sheet Demo'!$H16="Not Approved"),"",'Detail Sheet Demo'!$I16)</f>
        <v>0</v>
      </c>
      <c r="G12" s="56">
        <f>IF(OR('Detail Sheet Demo'!$H16="",'Detail Sheet Demo'!$H16="Not Approved"),"",'Detail Sheet Demo'!$F16)</f>
        <v>50</v>
      </c>
      <c r="H12" s="57">
        <f>IF(OR('Detail Sheet Demo'!$H16="",'Detail Sheet Demo'!$H16="Not Approved"),"",'Detail Sheet Demo'!$G16)</f>
        <v>250</v>
      </c>
    </row>
    <row r="13" spans="1:8" x14ac:dyDescent="0.3">
      <c r="A13" s="63" t="str">
        <f>IF(OR('Detail Sheet Demo'!$H17="",'Detail Sheet Demo'!$H17="Not Approved"),"",'Cover Sheet Demo'!$C$5)</f>
        <v/>
      </c>
      <c r="B13" s="63" t="str">
        <f>IF(OR('Detail Sheet Demo'!$H17="",'Detail Sheet Demo'!$H17="Not Approved"),"","Regular")</f>
        <v/>
      </c>
      <c r="C13" s="62"/>
      <c r="D13" s="65" t="str">
        <f>IF(OR('Detail Sheet Demo'!$H17="",'Detail Sheet Demo'!$H17="Not Approved"),"",'Detail Sheet Demo'!$B17)</f>
        <v/>
      </c>
      <c r="E13" s="56" t="str">
        <f>IF(OR('Detail Sheet Demo'!$H17="",'Detail Sheet Demo'!$H17="Not Approved"),"",'Detail Sheet Demo'!$H17)</f>
        <v/>
      </c>
      <c r="F13" s="56" t="str">
        <f>IF(OR('Detail Sheet Demo'!$H17="",'Detail Sheet Demo'!$H17="Not Approved"),"",'Detail Sheet Demo'!$I17)</f>
        <v/>
      </c>
      <c r="G13" s="56" t="str">
        <f>IF(OR('Detail Sheet Demo'!$H17="",'Detail Sheet Demo'!$H17="Not Approved"),"",'Detail Sheet Demo'!$F17)</f>
        <v/>
      </c>
      <c r="H13" s="57" t="str">
        <f>IF(OR('Detail Sheet Demo'!$H17="",'Detail Sheet Demo'!$H17="Not Approved"),"",'Detail Sheet Demo'!$G17)</f>
        <v/>
      </c>
    </row>
    <row r="14" spans="1:8" x14ac:dyDescent="0.3">
      <c r="A14" s="63" t="str">
        <f>IF(OR('Detail Sheet Demo'!$H18="",'Detail Sheet Demo'!$H18="Not Approved"),"",'Cover Sheet Demo'!$C$5)</f>
        <v/>
      </c>
      <c r="B14" s="63" t="str">
        <f>IF(OR('Detail Sheet Demo'!$H18="",'Detail Sheet Demo'!$H18="Not Approved"),"","Regular")</f>
        <v/>
      </c>
      <c r="C14" s="62"/>
      <c r="D14" s="65" t="str">
        <f>IF(OR('Detail Sheet Demo'!$H18="",'Detail Sheet Demo'!$H18="Not Approved"),"",'Detail Sheet Demo'!$B18)</f>
        <v/>
      </c>
      <c r="E14" s="56" t="str">
        <f>IF(OR('Detail Sheet Demo'!$H18="",'Detail Sheet Demo'!$H18="Not Approved"),"",'Detail Sheet Demo'!$H18)</f>
        <v/>
      </c>
      <c r="F14" s="56" t="str">
        <f>IF(OR('Detail Sheet Demo'!$H18="",'Detail Sheet Demo'!$H18="Not Approved"),"",'Detail Sheet Demo'!$I18)</f>
        <v/>
      </c>
      <c r="G14" s="56" t="str">
        <f>IF(OR('Detail Sheet Demo'!$H18="",'Detail Sheet Demo'!$H18="Not Approved"),"",'Detail Sheet Demo'!$F18)</f>
        <v/>
      </c>
      <c r="H14" s="57" t="str">
        <f>IF(OR('Detail Sheet Demo'!$H18="",'Detail Sheet Demo'!$H18="Not Approved"),"",'Detail Sheet Demo'!$G18)</f>
        <v/>
      </c>
    </row>
    <row r="15" spans="1:8" x14ac:dyDescent="0.3">
      <c r="A15" s="63" t="str">
        <f>IF(OR('Detail Sheet Demo'!$H19="",'Detail Sheet Demo'!$H19="Not Approved"),"",'Cover Sheet Demo'!$C$5)</f>
        <v>Underwater Basket Weaving Club</v>
      </c>
      <c r="B15" s="63" t="str">
        <f>IF(OR('Detail Sheet Demo'!$H19="",'Detail Sheet Demo'!$H19="Not Approved"),"","Regular")</f>
        <v>Regular</v>
      </c>
      <c r="C15" s="62"/>
      <c r="D15" s="65" t="str">
        <f>IF(OR('Detail Sheet Demo'!$H19="",'Detail Sheet Demo'!$H19="Not Approved"),"",'Detail Sheet Demo'!$B19)</f>
        <v>Streamers</v>
      </c>
      <c r="E15" s="56" t="str">
        <f>IF(OR('Detail Sheet Demo'!$H19="",'Detail Sheet Demo'!$H19="Not Approved"),"",'Detail Sheet Demo'!$H19)</f>
        <v>Decorations</v>
      </c>
      <c r="F15" s="56">
        <f>IF(OR('Detail Sheet Demo'!$H19="",'Detail Sheet Demo'!$H19="Not Approved"),"",'Detail Sheet Demo'!$I19)</f>
        <v>0</v>
      </c>
      <c r="G15" s="56">
        <f>IF(OR('Detail Sheet Demo'!$H19="",'Detail Sheet Demo'!$H19="Not Approved"),"",'Detail Sheet Demo'!$F19)</f>
        <v>10</v>
      </c>
      <c r="H15" s="57">
        <f>IF(OR('Detail Sheet Demo'!$H19="",'Detail Sheet Demo'!$H19="Not Approved"),"",'Detail Sheet Demo'!$G19)</f>
        <v>200</v>
      </c>
    </row>
    <row r="16" spans="1:8" x14ac:dyDescent="0.3">
      <c r="A16" s="63" t="str">
        <f>IF(OR('Detail Sheet Demo'!$H20="",'Detail Sheet Demo'!$H20="Not Approved"),"",'Cover Sheet Demo'!$C$5)</f>
        <v>Underwater Basket Weaving Club</v>
      </c>
      <c r="B16" s="63" t="str">
        <f>IF(OR('Detail Sheet Demo'!$H20="",'Detail Sheet Demo'!$H20="Not Approved"),"","Regular")</f>
        <v>Regular</v>
      </c>
      <c r="C16" s="62"/>
      <c r="D16" s="65" t="str">
        <f>IF(OR('Detail Sheet Demo'!$H20="",'Detail Sheet Demo'!$H20="Not Approved"),"",'Detail Sheet Demo'!$B20)</f>
        <v>Basket Balloons</v>
      </c>
      <c r="E16" s="56" t="str">
        <f>IF(OR('Detail Sheet Demo'!$H20="",'Detail Sheet Demo'!$H20="Not Approved"),"",'Detail Sheet Demo'!$H20)</f>
        <v>Decorations</v>
      </c>
      <c r="F16" s="56">
        <f>IF(OR('Detail Sheet Demo'!$H20="",'Detail Sheet Demo'!$H20="Not Approved"),"",'Detail Sheet Demo'!$I20)</f>
        <v>0</v>
      </c>
      <c r="G16" s="56">
        <f>IF(OR('Detail Sheet Demo'!$H20="",'Detail Sheet Demo'!$H20="Not Approved"),"",'Detail Sheet Demo'!$F20)</f>
        <v>30</v>
      </c>
      <c r="H16" s="57">
        <f>IF(OR('Detail Sheet Demo'!$H20="",'Detail Sheet Demo'!$H20="Not Approved"),"",'Detail Sheet Demo'!$G20)</f>
        <v>60</v>
      </c>
    </row>
    <row r="17" spans="1:8" x14ac:dyDescent="0.3">
      <c r="A17" s="63" t="str">
        <f>IF(OR('Detail Sheet Demo'!$H21="",'Detail Sheet Demo'!$H21="Not Approved"),"",'Cover Sheet Demo'!$C$5)</f>
        <v>Underwater Basket Weaving Club</v>
      </c>
      <c r="B17" s="63" t="str">
        <f>IF(OR('Detail Sheet Demo'!$H21="",'Detail Sheet Demo'!$H21="Not Approved"),"","Regular")</f>
        <v>Regular</v>
      </c>
      <c r="C17" s="62"/>
      <c r="D17" s="65" t="str">
        <f>IF(OR('Detail Sheet Demo'!$H21="",'Detail Sheet Demo'!$H21="Not Approved"),"",'Detail Sheet Demo'!$B21)</f>
        <v>Basket Cookies</v>
      </c>
      <c r="E17" s="56" t="str">
        <f>IF(OR('Detail Sheet Demo'!$H21="",'Detail Sheet Demo'!$H21="Not Approved"),"",'Detail Sheet Demo'!$H21)</f>
        <v>Decorations</v>
      </c>
      <c r="F17" s="56">
        <f>IF(OR('Detail Sheet Demo'!$H21="",'Detail Sheet Demo'!$H21="Not Approved"),"",'Detail Sheet Demo'!$I21)</f>
        <v>0</v>
      </c>
      <c r="G17" s="56">
        <f>IF(OR('Detail Sheet Demo'!$H21="",'Detail Sheet Demo'!$H21="Not Approved"),"",'Detail Sheet Demo'!$F21)</f>
        <v>25</v>
      </c>
      <c r="H17" s="57">
        <f>IF(OR('Detail Sheet Demo'!$H21="",'Detail Sheet Demo'!$H21="Not Approved"),"",'Detail Sheet Demo'!$G21)</f>
        <v>250</v>
      </c>
    </row>
    <row r="18" spans="1:8" x14ac:dyDescent="0.3">
      <c r="A18" s="63" t="str">
        <f>IF(OR('Detail Sheet Demo'!$H22="",'Detail Sheet Demo'!$H22="Not Approved"),"",'Cover Sheet Demo'!$C$5)</f>
        <v/>
      </c>
      <c r="B18" s="63" t="str">
        <f>IF(OR('Detail Sheet Demo'!$H22="",'Detail Sheet Demo'!$H22="Not Approved"),"","Regular")</f>
        <v/>
      </c>
      <c r="C18" s="62"/>
      <c r="D18" s="65" t="str">
        <f>IF(OR('Detail Sheet Demo'!$H22="",'Detail Sheet Demo'!$H22="Not Approved"),"",'Detail Sheet Demo'!$B22)</f>
        <v/>
      </c>
      <c r="E18" s="56" t="str">
        <f>IF(OR('Detail Sheet Demo'!$H22="",'Detail Sheet Demo'!$H22="Not Approved"),"",'Detail Sheet Demo'!$H22)</f>
        <v/>
      </c>
      <c r="F18" s="56" t="str">
        <f>IF(OR('Detail Sheet Demo'!$H22="",'Detail Sheet Demo'!$H22="Not Approved"),"",'Detail Sheet Demo'!$I22)</f>
        <v/>
      </c>
      <c r="G18" s="56" t="str">
        <f>IF(OR('Detail Sheet Demo'!$H22="",'Detail Sheet Demo'!$H22="Not Approved"),"",'Detail Sheet Demo'!$F22)</f>
        <v/>
      </c>
      <c r="H18" s="57" t="str">
        <f>IF(OR('Detail Sheet Demo'!$H22="",'Detail Sheet Demo'!$H22="Not Approved"),"",'Detail Sheet Demo'!$G22)</f>
        <v/>
      </c>
    </row>
    <row r="19" spans="1:8" x14ac:dyDescent="0.3">
      <c r="A19" s="63" t="str">
        <f>IF(OR('Detail Sheet Demo'!$H23="",'Detail Sheet Demo'!$H23="Not Approved"),"",'Cover Sheet Demo'!$C$5)</f>
        <v/>
      </c>
      <c r="B19" s="63" t="str">
        <f>IF(OR('Detail Sheet Demo'!$H23="",'Detail Sheet Demo'!$H23="Not Approved"),"","Regular")</f>
        <v/>
      </c>
      <c r="C19" s="62"/>
      <c r="D19" s="65" t="str">
        <f>IF(OR('Detail Sheet Demo'!$H23="",'Detail Sheet Demo'!$H23="Not Approved"),"",'Detail Sheet Demo'!$B23)</f>
        <v/>
      </c>
      <c r="E19" s="56" t="str">
        <f>IF(OR('Detail Sheet Demo'!$H23="",'Detail Sheet Demo'!$H23="Not Approved"),"",'Detail Sheet Demo'!$H23)</f>
        <v/>
      </c>
      <c r="F19" s="56" t="str">
        <f>IF(OR('Detail Sheet Demo'!$H23="",'Detail Sheet Demo'!$H23="Not Approved"),"",'Detail Sheet Demo'!$I23)</f>
        <v/>
      </c>
      <c r="G19" s="56" t="str">
        <f>IF(OR('Detail Sheet Demo'!$H23="",'Detail Sheet Demo'!$H23="Not Approved"),"",'Detail Sheet Demo'!$F23)</f>
        <v/>
      </c>
      <c r="H19" s="57" t="str">
        <f>IF(OR('Detail Sheet Demo'!$H23="",'Detail Sheet Demo'!$H23="Not Approved"),"",'Detail Sheet Demo'!$G23)</f>
        <v/>
      </c>
    </row>
    <row r="20" spans="1:8" x14ac:dyDescent="0.3">
      <c r="A20" s="63" t="str">
        <f>IF(OR('Detail Sheet Demo'!$H24="",'Detail Sheet Demo'!$H24="Not Approved"),"",'Cover Sheet Demo'!$C$5)</f>
        <v/>
      </c>
      <c r="B20" s="63" t="str">
        <f>IF(OR('Detail Sheet Demo'!$H24="",'Detail Sheet Demo'!$H24="Not Approved"),"","Regular")</f>
        <v/>
      </c>
      <c r="C20" s="62"/>
      <c r="D20" s="65" t="str">
        <f>IF(OR('Detail Sheet Demo'!$H24="",'Detail Sheet Demo'!$H24="Not Approved"),"",'Detail Sheet Demo'!$B24)</f>
        <v/>
      </c>
      <c r="E20" s="56" t="str">
        <f>IF(OR('Detail Sheet Demo'!$H24="",'Detail Sheet Demo'!$H24="Not Approved"),"",'Detail Sheet Demo'!$H24)</f>
        <v/>
      </c>
      <c r="F20" s="56" t="str">
        <f>IF(OR('Detail Sheet Demo'!$H24="",'Detail Sheet Demo'!$H24="Not Approved"),"",'Detail Sheet Demo'!$I24)</f>
        <v/>
      </c>
      <c r="G20" s="56" t="str">
        <f>IF(OR('Detail Sheet Demo'!$H24="",'Detail Sheet Demo'!$H24="Not Approved"),"",'Detail Sheet Demo'!$F24)</f>
        <v/>
      </c>
      <c r="H20" s="57" t="str">
        <f>IF(OR('Detail Sheet Demo'!$H24="",'Detail Sheet Demo'!$H24="Not Approved"),"",'Detail Sheet Demo'!$G24)</f>
        <v/>
      </c>
    </row>
    <row r="21" spans="1:8" x14ac:dyDescent="0.3">
      <c r="A21" s="63" t="str">
        <f>IF(OR('Detail Sheet Demo'!$H25="",'Detail Sheet Demo'!$H25="Not Approved"),"",'Cover Sheet Demo'!$C$5)</f>
        <v/>
      </c>
      <c r="B21" s="63" t="str">
        <f>IF(OR('Detail Sheet Demo'!$H25="",'Detail Sheet Demo'!$H25="Not Approved"),"","Regular")</f>
        <v/>
      </c>
      <c r="C21" s="62"/>
      <c r="D21" s="65" t="str">
        <f>IF(OR('Detail Sheet Demo'!$H25="",'Detail Sheet Demo'!$H25="Not Approved"),"",'Detail Sheet Demo'!$B25)</f>
        <v/>
      </c>
      <c r="E21" s="56" t="str">
        <f>IF(OR('Detail Sheet Demo'!$H25="",'Detail Sheet Demo'!$H25="Not Approved"),"",'Detail Sheet Demo'!$H25)</f>
        <v/>
      </c>
      <c r="F21" s="56" t="str">
        <f>IF(OR('Detail Sheet Demo'!$H25="",'Detail Sheet Demo'!$H25="Not Approved"),"",'Detail Sheet Demo'!$I25)</f>
        <v/>
      </c>
      <c r="G21" s="56" t="str">
        <f>IF(OR('Detail Sheet Demo'!$H25="",'Detail Sheet Demo'!$H25="Not Approved"),"",'Detail Sheet Demo'!$F25)</f>
        <v/>
      </c>
      <c r="H21" s="57" t="str">
        <f>IF(OR('Detail Sheet Demo'!$H25="",'Detail Sheet Demo'!$H25="Not Approved"),"",'Detail Sheet Demo'!$G25)</f>
        <v/>
      </c>
    </row>
    <row r="22" spans="1:8" x14ac:dyDescent="0.3">
      <c r="A22" s="63" t="str">
        <f>IF(OR('Detail Sheet Demo'!$H26="",'Detail Sheet Demo'!$H26="Not Approved"),"",'Cover Sheet Demo'!$C$5)</f>
        <v/>
      </c>
      <c r="B22" s="63" t="str">
        <f>IF(OR('Detail Sheet Demo'!$H26="",'Detail Sheet Demo'!$H26="Not Approved"),"","Regular")</f>
        <v/>
      </c>
      <c r="C22" s="62"/>
      <c r="D22" s="65" t="str">
        <f>IF(OR('Detail Sheet Demo'!$H26="",'Detail Sheet Demo'!$H26="Not Approved"),"",'Detail Sheet Demo'!$B26)</f>
        <v/>
      </c>
      <c r="E22" s="56" t="str">
        <f>IF(OR('Detail Sheet Demo'!$H26="",'Detail Sheet Demo'!$H26="Not Approved"),"",'Detail Sheet Demo'!$H26)</f>
        <v/>
      </c>
      <c r="F22" s="56" t="str">
        <f>IF(OR('Detail Sheet Demo'!$H26="",'Detail Sheet Demo'!$H26="Not Approved"),"",'Detail Sheet Demo'!$I26)</f>
        <v/>
      </c>
      <c r="G22" s="56" t="str">
        <f>IF(OR('Detail Sheet Demo'!$H26="",'Detail Sheet Demo'!$H26="Not Approved"),"",'Detail Sheet Demo'!$F26)</f>
        <v/>
      </c>
      <c r="H22" s="57" t="str">
        <f>IF(OR('Detail Sheet Demo'!$H26="",'Detail Sheet Demo'!$H26="Not Approved"),"",'Detail Sheet Demo'!$G26)</f>
        <v/>
      </c>
    </row>
    <row r="23" spans="1:8" x14ac:dyDescent="0.3">
      <c r="A23" s="63" t="str">
        <f>IF(OR('Detail Sheet Demo'!$H27="",'Detail Sheet Demo'!$H27="Not Approved"),"",'Cover Sheet Demo'!$C$5)</f>
        <v/>
      </c>
      <c r="B23" s="63" t="str">
        <f>IF(OR('Detail Sheet Demo'!$H27="",'Detail Sheet Demo'!$H27="Not Approved"),"","Regular")</f>
        <v/>
      </c>
      <c r="C23" s="62"/>
      <c r="D23" s="65" t="str">
        <f>IF(OR('Detail Sheet Demo'!$H27="",'Detail Sheet Demo'!$H27="Not Approved"),"",'Detail Sheet Demo'!$B27)</f>
        <v/>
      </c>
      <c r="E23" s="56" t="str">
        <f>IF(OR('Detail Sheet Demo'!$H27="",'Detail Sheet Demo'!$H27="Not Approved"),"",'Detail Sheet Demo'!$H27)</f>
        <v/>
      </c>
      <c r="F23" s="56" t="str">
        <f>IF(OR('Detail Sheet Demo'!$H27="",'Detail Sheet Demo'!$H27="Not Approved"),"",'Detail Sheet Demo'!$I27)</f>
        <v/>
      </c>
      <c r="G23" s="56" t="str">
        <f>IF(OR('Detail Sheet Demo'!$H27="",'Detail Sheet Demo'!$H27="Not Approved"),"",'Detail Sheet Demo'!$F27)</f>
        <v/>
      </c>
      <c r="H23" s="57" t="str">
        <f>IF(OR('Detail Sheet Demo'!$H27="",'Detail Sheet Demo'!$H27="Not Approved"),"",'Detail Sheet Demo'!$G27)</f>
        <v/>
      </c>
    </row>
    <row r="24" spans="1:8" x14ac:dyDescent="0.3">
      <c r="A24" s="63" t="str">
        <f>IF(OR('Detail Sheet Demo'!$H28="",'Detail Sheet Demo'!$H28="Not Approved"),"",'Cover Sheet Demo'!$C$5)</f>
        <v/>
      </c>
      <c r="B24" s="63" t="str">
        <f>IF(OR('Detail Sheet Demo'!$H28="",'Detail Sheet Demo'!$H28="Not Approved"),"","Regular")</f>
        <v/>
      </c>
      <c r="C24" s="62"/>
      <c r="D24" s="65" t="str">
        <f>IF(OR('Detail Sheet Demo'!$H28="",'Detail Sheet Demo'!$H28="Not Approved"),"",'Detail Sheet Demo'!$B28)</f>
        <v/>
      </c>
      <c r="E24" s="56" t="str">
        <f>IF(OR('Detail Sheet Demo'!$H28="",'Detail Sheet Demo'!$H28="Not Approved"),"",'Detail Sheet Demo'!$H28)</f>
        <v/>
      </c>
      <c r="F24" s="56" t="str">
        <f>IF(OR('Detail Sheet Demo'!$H28="",'Detail Sheet Demo'!$H28="Not Approved"),"",'Detail Sheet Demo'!$I28)</f>
        <v/>
      </c>
      <c r="G24" s="56" t="str">
        <f>IF(OR('Detail Sheet Demo'!$H28="",'Detail Sheet Demo'!$H28="Not Approved"),"",'Detail Sheet Demo'!$F28)</f>
        <v/>
      </c>
      <c r="H24" s="57" t="str">
        <f>IF(OR('Detail Sheet Demo'!$H28="",'Detail Sheet Demo'!$H28="Not Approved"),"",'Detail Sheet Demo'!$G28)</f>
        <v/>
      </c>
    </row>
    <row r="25" spans="1:8" x14ac:dyDescent="0.3">
      <c r="A25" s="63" t="str">
        <f>IF(OR('Detail Sheet Demo'!$H29="",'Detail Sheet Demo'!$H29="Not Approved"),"",'Cover Sheet Demo'!$C$5)</f>
        <v/>
      </c>
      <c r="B25" s="63" t="str">
        <f>IF(OR('Detail Sheet Demo'!$H29="",'Detail Sheet Demo'!$H29="Not Approved"),"","Regular")</f>
        <v/>
      </c>
      <c r="C25" s="62"/>
      <c r="D25" s="65" t="str">
        <f>IF(OR('Detail Sheet Demo'!$H29="",'Detail Sheet Demo'!$H29="Not Approved"),"",'Detail Sheet Demo'!$B29)</f>
        <v/>
      </c>
      <c r="E25" s="56" t="str">
        <f>IF(OR('Detail Sheet Demo'!$H29="",'Detail Sheet Demo'!$H29="Not Approved"),"",'Detail Sheet Demo'!$H29)</f>
        <v/>
      </c>
      <c r="F25" s="56" t="str">
        <f>IF(OR('Detail Sheet Demo'!$H29="",'Detail Sheet Demo'!$H29="Not Approved"),"",'Detail Sheet Demo'!$I29)</f>
        <v/>
      </c>
      <c r="G25" s="56" t="str">
        <f>IF(OR('Detail Sheet Demo'!$H29="",'Detail Sheet Demo'!$H29="Not Approved"),"",'Detail Sheet Demo'!$F29)</f>
        <v/>
      </c>
      <c r="H25" s="57" t="str">
        <f>IF(OR('Detail Sheet Demo'!$H29="",'Detail Sheet Demo'!$H29="Not Approved"),"",'Detail Sheet Demo'!$G29)</f>
        <v/>
      </c>
    </row>
    <row r="26" spans="1:8" x14ac:dyDescent="0.3">
      <c r="A26" s="63" t="str">
        <f>IF(OR('Detail Sheet Demo'!$H30="",'Detail Sheet Demo'!$H30="Not Approved"),"",'Cover Sheet Demo'!$C$5)</f>
        <v/>
      </c>
      <c r="B26" s="63" t="str">
        <f>IF(OR('Detail Sheet Demo'!$H30="",'Detail Sheet Demo'!$H30="Not Approved"),"","Regular")</f>
        <v/>
      </c>
      <c r="C26" s="62"/>
      <c r="D26" s="65" t="str">
        <f>IF(OR('Detail Sheet Demo'!$H30="",'Detail Sheet Demo'!$H30="Not Approved"),"",'Detail Sheet Demo'!$B30)</f>
        <v/>
      </c>
      <c r="E26" s="56" t="str">
        <f>IF(OR('Detail Sheet Demo'!$H30="",'Detail Sheet Demo'!$H30="Not Approved"),"",'Detail Sheet Demo'!$H30)</f>
        <v/>
      </c>
      <c r="F26" s="56" t="str">
        <f>IF(OR('Detail Sheet Demo'!$H30="",'Detail Sheet Demo'!$H30="Not Approved"),"",'Detail Sheet Demo'!$I30)</f>
        <v/>
      </c>
      <c r="G26" s="56" t="str">
        <f>IF(OR('Detail Sheet Demo'!$H30="",'Detail Sheet Demo'!$H30="Not Approved"),"",'Detail Sheet Demo'!$F30)</f>
        <v/>
      </c>
      <c r="H26" s="57" t="str">
        <f>IF(OR('Detail Sheet Demo'!$H30="",'Detail Sheet Demo'!$H30="Not Approved"),"",'Detail Sheet Demo'!$G30)</f>
        <v/>
      </c>
    </row>
    <row r="27" spans="1:8" x14ac:dyDescent="0.3">
      <c r="A27" s="63" t="str">
        <f>IF(OR('Detail Sheet Demo'!$H31="",'Detail Sheet Demo'!$H31="Not Approved"),"",'Cover Sheet Demo'!$C$5)</f>
        <v/>
      </c>
      <c r="B27" s="63" t="str">
        <f>IF(OR('Detail Sheet Demo'!$H31="",'Detail Sheet Demo'!$H31="Not Approved"),"","Regular")</f>
        <v/>
      </c>
      <c r="C27" s="62"/>
      <c r="D27" s="65" t="str">
        <f>IF(OR('Detail Sheet Demo'!$H31="",'Detail Sheet Demo'!$H31="Not Approved"),"",'Detail Sheet Demo'!$B31)</f>
        <v/>
      </c>
      <c r="E27" s="56" t="str">
        <f>IF(OR('Detail Sheet Demo'!$H31="",'Detail Sheet Demo'!$H31="Not Approved"),"",'Detail Sheet Demo'!$H31)</f>
        <v/>
      </c>
      <c r="F27" s="56" t="str">
        <f>IF(OR('Detail Sheet Demo'!$H31="",'Detail Sheet Demo'!$H31="Not Approved"),"",'Detail Sheet Demo'!$I31)</f>
        <v/>
      </c>
      <c r="G27" s="56" t="str">
        <f>IF(OR('Detail Sheet Demo'!$H31="",'Detail Sheet Demo'!$H31="Not Approved"),"",'Detail Sheet Demo'!$F31)</f>
        <v/>
      </c>
      <c r="H27" s="57" t="str">
        <f>IF(OR('Detail Sheet Demo'!$H31="",'Detail Sheet Demo'!$H31="Not Approved"),"",'Detail Sheet Demo'!$G31)</f>
        <v/>
      </c>
    </row>
    <row r="28" spans="1:8" x14ac:dyDescent="0.3">
      <c r="A28" s="63" t="str">
        <f>IF(OR('Detail Sheet Demo'!$H32="",'Detail Sheet Demo'!$H32="Not Approved"),"",'Cover Sheet Demo'!$C$5)</f>
        <v/>
      </c>
      <c r="B28" s="63" t="str">
        <f>IF(OR('Detail Sheet Demo'!$H32="",'Detail Sheet Demo'!$H32="Not Approved"),"","Regular")</f>
        <v/>
      </c>
      <c r="C28" s="62"/>
      <c r="D28" s="65" t="str">
        <f>IF(OR('Detail Sheet Demo'!$H32="",'Detail Sheet Demo'!$H32="Not Approved"),"",'Detail Sheet Demo'!$B32)</f>
        <v/>
      </c>
      <c r="E28" s="56" t="str">
        <f>IF(OR('Detail Sheet Demo'!$H32="",'Detail Sheet Demo'!$H32="Not Approved"),"",'Detail Sheet Demo'!$H32)</f>
        <v/>
      </c>
      <c r="F28" s="56" t="str">
        <f>IF(OR('Detail Sheet Demo'!$H32="",'Detail Sheet Demo'!$H32="Not Approved"),"",'Detail Sheet Demo'!$I32)</f>
        <v/>
      </c>
      <c r="G28" s="56" t="str">
        <f>IF(OR('Detail Sheet Demo'!$H32="",'Detail Sheet Demo'!$H32="Not Approved"),"",'Detail Sheet Demo'!$F32)</f>
        <v/>
      </c>
      <c r="H28" s="57" t="str">
        <f>IF(OR('Detail Sheet Demo'!$H32="",'Detail Sheet Demo'!$H32="Not Approved"),"",'Detail Sheet Demo'!$G32)</f>
        <v/>
      </c>
    </row>
    <row r="29" spans="1:8" x14ac:dyDescent="0.3">
      <c r="A29" s="63" t="str">
        <f>IF(OR('Detail Sheet Demo'!$H33="",'Detail Sheet Demo'!$H33="Not Approved"),"",'Cover Sheet Demo'!$C$5)</f>
        <v/>
      </c>
      <c r="B29" s="63" t="str">
        <f>IF(OR('Detail Sheet Demo'!$H33="",'Detail Sheet Demo'!$H33="Not Approved"),"","Regular")</f>
        <v/>
      </c>
      <c r="C29" s="62"/>
      <c r="D29" s="65" t="str">
        <f>IF(OR('Detail Sheet Demo'!$H33="",'Detail Sheet Demo'!$H33="Not Approved"),"",'Detail Sheet Demo'!$B33)</f>
        <v/>
      </c>
      <c r="E29" s="56" t="str">
        <f>IF(OR('Detail Sheet Demo'!$H33="",'Detail Sheet Demo'!$H33="Not Approved"),"",'Detail Sheet Demo'!$H33)</f>
        <v/>
      </c>
      <c r="F29" s="56" t="str">
        <f>IF(OR('Detail Sheet Demo'!$H33="",'Detail Sheet Demo'!$H33="Not Approved"),"",'Detail Sheet Demo'!$I33)</f>
        <v/>
      </c>
      <c r="G29" s="56" t="str">
        <f>IF(OR('Detail Sheet Demo'!$H33="",'Detail Sheet Demo'!$H33="Not Approved"),"",'Detail Sheet Demo'!$F33)</f>
        <v/>
      </c>
      <c r="H29" s="57" t="str">
        <f>IF(OR('Detail Sheet Demo'!$H33="",'Detail Sheet Demo'!$H33="Not Approved"),"",'Detail Sheet Demo'!$G33)</f>
        <v/>
      </c>
    </row>
    <row r="30" spans="1:8" x14ac:dyDescent="0.3">
      <c r="A30" s="63" t="str">
        <f>IF(OR('Detail Sheet Demo'!$H34="",'Detail Sheet Demo'!$H34="Not Approved"),"",'Cover Sheet Demo'!$C$5)</f>
        <v/>
      </c>
      <c r="B30" s="63" t="str">
        <f>IF(OR('Detail Sheet Demo'!$H34="",'Detail Sheet Demo'!$H34="Not Approved"),"","Regular")</f>
        <v/>
      </c>
      <c r="C30" s="62"/>
      <c r="D30" s="65" t="str">
        <f>IF(OR('Detail Sheet Demo'!$H34="",'Detail Sheet Demo'!$H34="Not Approved"),"",'Detail Sheet Demo'!$B34)</f>
        <v/>
      </c>
      <c r="E30" s="56" t="str">
        <f>IF(OR('Detail Sheet Demo'!$H34="",'Detail Sheet Demo'!$H34="Not Approved"),"",'Detail Sheet Demo'!$H34)</f>
        <v/>
      </c>
      <c r="F30" s="56" t="str">
        <f>IF(OR('Detail Sheet Demo'!$H34="",'Detail Sheet Demo'!$H34="Not Approved"),"",'Detail Sheet Demo'!$I34)</f>
        <v/>
      </c>
      <c r="G30" s="56" t="str">
        <f>IF(OR('Detail Sheet Demo'!$H34="",'Detail Sheet Demo'!$H34="Not Approved"),"",'Detail Sheet Demo'!$F34)</f>
        <v/>
      </c>
      <c r="H30" s="57" t="str">
        <f>IF(OR('Detail Sheet Demo'!$H34="",'Detail Sheet Demo'!$H34="Not Approved"),"",'Detail Sheet Demo'!$G34)</f>
        <v/>
      </c>
    </row>
    <row r="31" spans="1:8" x14ac:dyDescent="0.3">
      <c r="A31" s="63" t="str">
        <f>IF(OR('Detail Sheet Demo'!$H35="",'Detail Sheet Demo'!$H35="Not Approved"),"",'Cover Sheet Demo'!$C$5)</f>
        <v/>
      </c>
      <c r="B31" s="63" t="str">
        <f>IF(OR('Detail Sheet Demo'!$H35="",'Detail Sheet Demo'!$H35="Not Approved"),"","Regular")</f>
        <v/>
      </c>
      <c r="C31" s="62"/>
      <c r="D31" s="65" t="str">
        <f>IF(OR('Detail Sheet Demo'!$H35="",'Detail Sheet Demo'!$H35="Not Approved"),"",'Detail Sheet Demo'!$B35)</f>
        <v/>
      </c>
      <c r="E31" s="56" t="str">
        <f>IF(OR('Detail Sheet Demo'!$H35="",'Detail Sheet Demo'!$H35="Not Approved"),"",'Detail Sheet Demo'!$H35)</f>
        <v/>
      </c>
      <c r="F31" s="56" t="str">
        <f>IF(OR('Detail Sheet Demo'!$H35="",'Detail Sheet Demo'!$H35="Not Approved"),"",'Detail Sheet Demo'!$I35)</f>
        <v/>
      </c>
      <c r="G31" s="56" t="str">
        <f>IF(OR('Detail Sheet Demo'!$H35="",'Detail Sheet Demo'!$H35="Not Approved"),"",'Detail Sheet Demo'!$F35)</f>
        <v/>
      </c>
      <c r="H31" s="57" t="str">
        <f>IF(OR('Detail Sheet Demo'!$H35="",'Detail Sheet Demo'!$H35="Not Approved"),"",'Detail Sheet Demo'!$G35)</f>
        <v/>
      </c>
    </row>
    <row r="32" spans="1:8" x14ac:dyDescent="0.3">
      <c r="A32" s="63" t="str">
        <f>IF(OR('Detail Sheet Demo'!$H36="",'Detail Sheet Demo'!$H36="Not Approved"),"",'Cover Sheet Demo'!$C$5)</f>
        <v/>
      </c>
      <c r="B32" s="63" t="str">
        <f>IF(OR('Detail Sheet Demo'!$H36="",'Detail Sheet Demo'!$H36="Not Approved"),"","Regular")</f>
        <v/>
      </c>
      <c r="C32" s="62"/>
      <c r="D32" s="65" t="str">
        <f>IF(OR('Detail Sheet Demo'!$H36="",'Detail Sheet Demo'!$H36="Not Approved"),"",'Detail Sheet Demo'!$B36)</f>
        <v/>
      </c>
      <c r="E32" s="56" t="str">
        <f>IF(OR('Detail Sheet Demo'!$H36="",'Detail Sheet Demo'!$H36="Not Approved"),"",'Detail Sheet Demo'!$H36)</f>
        <v/>
      </c>
      <c r="F32" s="56" t="str">
        <f>IF(OR('Detail Sheet Demo'!$H36="",'Detail Sheet Demo'!$H36="Not Approved"),"",'Detail Sheet Demo'!$I36)</f>
        <v/>
      </c>
      <c r="G32" s="56" t="str">
        <f>IF(OR('Detail Sheet Demo'!$H36="",'Detail Sheet Demo'!$H36="Not Approved"),"",'Detail Sheet Demo'!$F36)</f>
        <v/>
      </c>
      <c r="H32" s="57" t="str">
        <f>IF(OR('Detail Sheet Demo'!$H36="",'Detail Sheet Demo'!$H36="Not Approved"),"",'Detail Sheet Demo'!$G36)</f>
        <v/>
      </c>
    </row>
    <row r="33" spans="1:8" x14ac:dyDescent="0.3">
      <c r="A33" s="63" t="str">
        <f>IF(OR('Detail Sheet Demo'!$H37="",'Detail Sheet Demo'!$H37="Not Approved"),"",'Cover Sheet Demo'!$C$5)</f>
        <v/>
      </c>
      <c r="B33" s="63" t="str">
        <f>IF(OR('Detail Sheet Demo'!$H37="",'Detail Sheet Demo'!$H37="Not Approved"),"","Regular")</f>
        <v/>
      </c>
      <c r="C33" s="62"/>
      <c r="D33" s="65" t="str">
        <f>IF(OR('Detail Sheet Demo'!$H37="",'Detail Sheet Demo'!$H37="Not Approved"),"",'Detail Sheet Demo'!$B37)</f>
        <v/>
      </c>
      <c r="E33" s="56" t="str">
        <f>IF(OR('Detail Sheet Demo'!$H37="",'Detail Sheet Demo'!$H37="Not Approved"),"",'Detail Sheet Demo'!$H37)</f>
        <v/>
      </c>
      <c r="F33" s="56" t="str">
        <f>IF(OR('Detail Sheet Demo'!$H37="",'Detail Sheet Demo'!$H37="Not Approved"),"",'Detail Sheet Demo'!$I37)</f>
        <v/>
      </c>
      <c r="G33" s="56" t="str">
        <f>IF(OR('Detail Sheet Demo'!$H37="",'Detail Sheet Demo'!$H37="Not Approved"),"",'Detail Sheet Demo'!$F37)</f>
        <v/>
      </c>
      <c r="H33" s="57" t="str">
        <f>IF(OR('Detail Sheet Demo'!$H37="",'Detail Sheet Demo'!$H37="Not Approved"),"",'Detail Sheet Demo'!$G37)</f>
        <v/>
      </c>
    </row>
    <row r="34" spans="1:8" x14ac:dyDescent="0.3">
      <c r="A34" s="63" t="str">
        <f>IF(OR('Detail Sheet Demo'!$H38="",'Detail Sheet Demo'!$H38="Not Approved"),"",'Cover Sheet Demo'!$C$5)</f>
        <v/>
      </c>
      <c r="B34" s="63" t="str">
        <f>IF(OR('Detail Sheet Demo'!$H38="",'Detail Sheet Demo'!$H38="Not Approved"),"","Regular")</f>
        <v/>
      </c>
      <c r="C34" s="62"/>
      <c r="D34" s="65" t="str">
        <f>IF(OR('Detail Sheet Demo'!$H38="",'Detail Sheet Demo'!$H38="Not Approved"),"",'Detail Sheet Demo'!$B38)</f>
        <v/>
      </c>
      <c r="E34" s="56" t="str">
        <f>IF(OR('Detail Sheet Demo'!$H38="",'Detail Sheet Demo'!$H38="Not Approved"),"",'Detail Sheet Demo'!$H38)</f>
        <v/>
      </c>
      <c r="F34" s="56" t="str">
        <f>IF(OR('Detail Sheet Demo'!$H38="",'Detail Sheet Demo'!$H38="Not Approved"),"",'Detail Sheet Demo'!$I38)</f>
        <v/>
      </c>
      <c r="G34" s="56" t="str">
        <f>IF(OR('Detail Sheet Demo'!$H38="",'Detail Sheet Demo'!$H38="Not Approved"),"",'Detail Sheet Demo'!$F38)</f>
        <v/>
      </c>
      <c r="H34" s="57" t="str">
        <f>IF(OR('Detail Sheet Demo'!$H38="",'Detail Sheet Demo'!$H38="Not Approved"),"",'Detail Sheet Demo'!$G38)</f>
        <v/>
      </c>
    </row>
    <row r="35" spans="1:8" x14ac:dyDescent="0.3">
      <c r="A35" s="63" t="str">
        <f>IF(OR('Detail Sheet Demo'!$H39="",'Detail Sheet Demo'!$H39="Not Approved"),"",'Cover Sheet Demo'!$C$5)</f>
        <v/>
      </c>
      <c r="B35" s="63" t="str">
        <f>IF(OR('Detail Sheet Demo'!$H39="",'Detail Sheet Demo'!$H39="Not Approved"),"","Regular")</f>
        <v/>
      </c>
      <c r="C35" s="62"/>
      <c r="D35" s="65" t="str">
        <f>IF(OR('Detail Sheet Demo'!$H39="",'Detail Sheet Demo'!$H39="Not Approved"),"",'Detail Sheet Demo'!$B39)</f>
        <v/>
      </c>
      <c r="E35" s="56" t="str">
        <f>IF(OR('Detail Sheet Demo'!$H39="",'Detail Sheet Demo'!$H39="Not Approved"),"",'Detail Sheet Demo'!$H39)</f>
        <v/>
      </c>
      <c r="F35" s="56" t="str">
        <f>IF(OR('Detail Sheet Demo'!$H39="",'Detail Sheet Demo'!$H39="Not Approved"),"",'Detail Sheet Demo'!$I39)</f>
        <v/>
      </c>
      <c r="G35" s="56" t="str">
        <f>IF(OR('Detail Sheet Demo'!$H39="",'Detail Sheet Demo'!$H39="Not Approved"),"",'Detail Sheet Demo'!$F39)</f>
        <v/>
      </c>
      <c r="H35" s="57" t="str">
        <f>IF(OR('Detail Sheet Demo'!$H39="",'Detail Sheet Demo'!$H39="Not Approved"),"",'Detail Sheet Demo'!$G39)</f>
        <v/>
      </c>
    </row>
    <row r="36" spans="1:8" x14ac:dyDescent="0.3">
      <c r="A36" s="63" t="str">
        <f>IF(OR('Detail Sheet Demo'!$H40="",'Detail Sheet Demo'!$H40="Not Approved"),"",'Cover Sheet Demo'!$C$5)</f>
        <v/>
      </c>
      <c r="B36" s="63" t="str">
        <f>IF(OR('Detail Sheet Demo'!$H40="",'Detail Sheet Demo'!$H40="Not Approved"),"","Regular")</f>
        <v/>
      </c>
      <c r="C36" s="62"/>
      <c r="D36" s="65" t="str">
        <f>IF(OR('Detail Sheet Demo'!$H40="",'Detail Sheet Demo'!$H40="Not Approved"),"",'Detail Sheet Demo'!$B40)</f>
        <v/>
      </c>
      <c r="E36" s="56" t="str">
        <f>IF(OR('Detail Sheet Demo'!$H40="",'Detail Sheet Demo'!$H40="Not Approved"),"",'Detail Sheet Demo'!$H40)</f>
        <v/>
      </c>
      <c r="F36" s="56" t="str">
        <f>IF(OR('Detail Sheet Demo'!$H40="",'Detail Sheet Demo'!$H40="Not Approved"),"",'Detail Sheet Demo'!$I40)</f>
        <v/>
      </c>
      <c r="G36" s="56" t="str">
        <f>IF(OR('Detail Sheet Demo'!$H40="",'Detail Sheet Demo'!$H40="Not Approved"),"",'Detail Sheet Demo'!$F40)</f>
        <v/>
      </c>
      <c r="H36" s="57" t="str">
        <f>IF(OR('Detail Sheet Demo'!$H40="",'Detail Sheet Demo'!$H40="Not Approved"),"",'Detail Sheet Demo'!$G40)</f>
        <v/>
      </c>
    </row>
    <row r="37" spans="1:8" x14ac:dyDescent="0.3">
      <c r="A37" s="63" t="str">
        <f>IF(OR('Detail Sheet Demo'!$H41="",'Detail Sheet Demo'!$H41="Not Approved"),"",'Cover Sheet Demo'!$C$5)</f>
        <v/>
      </c>
      <c r="B37" s="63" t="str">
        <f>IF(OR('Detail Sheet Demo'!$H41="",'Detail Sheet Demo'!$H41="Not Approved"),"","Regular")</f>
        <v/>
      </c>
      <c r="C37" s="62"/>
      <c r="D37" s="65" t="str">
        <f>IF(OR('Detail Sheet Demo'!$H41="",'Detail Sheet Demo'!$H41="Not Approved"),"",'Detail Sheet Demo'!$B41)</f>
        <v/>
      </c>
      <c r="E37" s="56" t="str">
        <f>IF(OR('Detail Sheet Demo'!$H41="",'Detail Sheet Demo'!$H41="Not Approved"),"",'Detail Sheet Demo'!$H41)</f>
        <v/>
      </c>
      <c r="F37" s="56" t="str">
        <f>IF(OR('Detail Sheet Demo'!$H41="",'Detail Sheet Demo'!$H41="Not Approved"),"",'Detail Sheet Demo'!$I41)</f>
        <v/>
      </c>
      <c r="G37" s="56" t="str">
        <f>IF(OR('Detail Sheet Demo'!$H41="",'Detail Sheet Demo'!$H41="Not Approved"),"",'Detail Sheet Demo'!$F41)</f>
        <v/>
      </c>
      <c r="H37" s="57" t="str">
        <f>IF(OR('Detail Sheet Demo'!$H41="",'Detail Sheet Demo'!$H41="Not Approved"),"",'Detail Sheet Demo'!$G41)</f>
        <v/>
      </c>
    </row>
    <row r="38" spans="1:8" x14ac:dyDescent="0.3">
      <c r="A38" s="63" t="str">
        <f>IF(OR('Detail Sheet Demo'!$H42="",'Detail Sheet Demo'!$H42="Not Approved"),"",'Cover Sheet Demo'!$C$5)</f>
        <v/>
      </c>
      <c r="B38" s="63" t="str">
        <f>IF(OR('Detail Sheet Demo'!$H42="",'Detail Sheet Demo'!$H42="Not Approved"),"","Regular")</f>
        <v/>
      </c>
      <c r="C38" s="62"/>
      <c r="D38" s="65" t="str">
        <f>IF(OR('Detail Sheet Demo'!$H42="",'Detail Sheet Demo'!$H42="Not Approved"),"",'Detail Sheet Demo'!$B42)</f>
        <v/>
      </c>
      <c r="E38" s="56" t="str">
        <f>IF(OR('Detail Sheet Demo'!$H42="",'Detail Sheet Demo'!$H42="Not Approved"),"",'Detail Sheet Demo'!$H42)</f>
        <v/>
      </c>
      <c r="F38" s="56" t="str">
        <f>IF(OR('Detail Sheet Demo'!$H42="",'Detail Sheet Demo'!$H42="Not Approved"),"",'Detail Sheet Demo'!$I42)</f>
        <v/>
      </c>
      <c r="G38" s="56" t="str">
        <f>IF(OR('Detail Sheet Demo'!$H42="",'Detail Sheet Demo'!$H42="Not Approved"),"",'Detail Sheet Demo'!$F42)</f>
        <v/>
      </c>
      <c r="H38" s="57" t="str">
        <f>IF(OR('Detail Sheet Demo'!$H42="",'Detail Sheet Demo'!$H42="Not Approved"),"",'Detail Sheet Demo'!$G42)</f>
        <v/>
      </c>
    </row>
    <row r="39" spans="1:8" x14ac:dyDescent="0.3">
      <c r="A39" s="63" t="str">
        <f>IF(OR('Detail Sheet Demo'!$H43="",'Detail Sheet Demo'!$H43="Not Approved"),"",'Cover Sheet Demo'!$C$5)</f>
        <v/>
      </c>
      <c r="B39" s="63" t="str">
        <f>IF(OR('Detail Sheet Demo'!$H43="",'Detail Sheet Demo'!$H43="Not Approved"),"","Regular")</f>
        <v/>
      </c>
      <c r="C39" s="62"/>
      <c r="D39" s="65" t="str">
        <f>IF(OR('Detail Sheet Demo'!$H43="",'Detail Sheet Demo'!$H43="Not Approved"),"",'Detail Sheet Demo'!$B43)</f>
        <v/>
      </c>
      <c r="E39" s="56" t="str">
        <f>IF(OR('Detail Sheet Demo'!$H43="",'Detail Sheet Demo'!$H43="Not Approved"),"",'Detail Sheet Demo'!$H43)</f>
        <v/>
      </c>
      <c r="F39" s="56" t="str">
        <f>IF(OR('Detail Sheet Demo'!$H43="",'Detail Sheet Demo'!$H43="Not Approved"),"",'Detail Sheet Demo'!$I43)</f>
        <v/>
      </c>
      <c r="G39" s="56" t="str">
        <f>IF(OR('Detail Sheet Demo'!$H43="",'Detail Sheet Demo'!$H43="Not Approved"),"",'Detail Sheet Demo'!$F43)</f>
        <v/>
      </c>
      <c r="H39" s="57" t="str">
        <f>IF(OR('Detail Sheet Demo'!$H43="",'Detail Sheet Demo'!$H43="Not Approved"),"",'Detail Sheet Demo'!$G43)</f>
        <v/>
      </c>
    </row>
    <row r="40" spans="1:8" x14ac:dyDescent="0.3">
      <c r="A40" s="63" t="str">
        <f>IF(OR('Detail Sheet Demo'!$H44="",'Detail Sheet Demo'!$H44="Not Approved"),"",'Cover Sheet Demo'!$C$5)</f>
        <v/>
      </c>
      <c r="B40" s="63" t="str">
        <f>IF(OR('Detail Sheet Demo'!$H44="",'Detail Sheet Demo'!$H44="Not Approved"),"","Regular")</f>
        <v/>
      </c>
      <c r="C40" s="62"/>
      <c r="D40" s="65" t="str">
        <f>IF(OR('Detail Sheet Demo'!$H44="",'Detail Sheet Demo'!$H44="Not Approved"),"",'Detail Sheet Demo'!$B44)</f>
        <v/>
      </c>
      <c r="E40" s="56" t="str">
        <f>IF(OR('Detail Sheet Demo'!$H44="",'Detail Sheet Demo'!$H44="Not Approved"),"",'Detail Sheet Demo'!$H44)</f>
        <v/>
      </c>
      <c r="F40" s="56" t="str">
        <f>IF(OR('Detail Sheet Demo'!$H44="",'Detail Sheet Demo'!$H44="Not Approved"),"",'Detail Sheet Demo'!$I44)</f>
        <v/>
      </c>
      <c r="G40" s="56" t="str">
        <f>IF(OR('Detail Sheet Demo'!$H44="",'Detail Sheet Demo'!$H44="Not Approved"),"",'Detail Sheet Demo'!$F44)</f>
        <v/>
      </c>
      <c r="H40" s="57" t="str">
        <f>IF(OR('Detail Sheet Demo'!$H44="",'Detail Sheet Demo'!$H44="Not Approved"),"",'Detail Sheet Demo'!$G44)</f>
        <v/>
      </c>
    </row>
    <row r="41" spans="1:8" x14ac:dyDescent="0.3">
      <c r="A41" s="63" t="str">
        <f>IF(OR('Detail Sheet Demo'!$H45="",'Detail Sheet Demo'!$H45="Not Approved"),"",'Cover Sheet Demo'!$C$5)</f>
        <v/>
      </c>
      <c r="B41" s="63" t="str">
        <f>IF(OR('Detail Sheet Demo'!$H45="",'Detail Sheet Demo'!$H45="Not Approved"),"","Regular")</f>
        <v/>
      </c>
      <c r="C41" s="62"/>
      <c r="D41" s="65" t="str">
        <f>IF(OR('Detail Sheet Demo'!$H45="",'Detail Sheet Demo'!$H45="Not Approved"),"",'Detail Sheet Demo'!$B45)</f>
        <v/>
      </c>
      <c r="E41" s="56" t="str">
        <f>IF(OR('Detail Sheet Demo'!$H45="",'Detail Sheet Demo'!$H45="Not Approved"),"",'Detail Sheet Demo'!$H45)</f>
        <v/>
      </c>
      <c r="F41" s="56" t="str">
        <f>IF(OR('Detail Sheet Demo'!$H45="",'Detail Sheet Demo'!$H45="Not Approved"),"",'Detail Sheet Demo'!$I45)</f>
        <v/>
      </c>
      <c r="G41" s="56" t="str">
        <f>IF(OR('Detail Sheet Demo'!$H45="",'Detail Sheet Demo'!$H45="Not Approved"),"",'Detail Sheet Demo'!$F45)</f>
        <v/>
      </c>
      <c r="H41" s="57" t="str">
        <f>IF(OR('Detail Sheet Demo'!$H45="",'Detail Sheet Demo'!$H45="Not Approved"),"",'Detail Sheet Demo'!$G45)</f>
        <v/>
      </c>
    </row>
    <row r="42" spans="1:8" x14ac:dyDescent="0.3">
      <c r="A42" s="63" t="str">
        <f>IF(OR('Detail Sheet Demo'!$H46="",'Detail Sheet Demo'!$H46="Not Approved"),"",'Cover Sheet Demo'!$C$5)</f>
        <v/>
      </c>
      <c r="B42" s="63" t="str">
        <f>IF(OR('Detail Sheet Demo'!$H46="",'Detail Sheet Demo'!$H46="Not Approved"),"","Regular")</f>
        <v/>
      </c>
      <c r="C42" s="62"/>
      <c r="D42" s="65" t="str">
        <f>IF(OR('Detail Sheet Demo'!$H46="",'Detail Sheet Demo'!$H46="Not Approved"),"",'Detail Sheet Demo'!$B46)</f>
        <v/>
      </c>
      <c r="E42" s="56" t="str">
        <f>IF(OR('Detail Sheet Demo'!$H46="",'Detail Sheet Demo'!$H46="Not Approved"),"",'Detail Sheet Demo'!$H46)</f>
        <v/>
      </c>
      <c r="F42" s="56" t="str">
        <f>IF(OR('Detail Sheet Demo'!$H46="",'Detail Sheet Demo'!$H46="Not Approved"),"",'Detail Sheet Demo'!$I46)</f>
        <v/>
      </c>
      <c r="G42" s="56" t="str">
        <f>IF(OR('Detail Sheet Demo'!$H46="",'Detail Sheet Demo'!$H46="Not Approved"),"",'Detail Sheet Demo'!$F46)</f>
        <v/>
      </c>
      <c r="H42" s="57" t="str">
        <f>IF(OR('Detail Sheet Demo'!$H46="",'Detail Sheet Demo'!$H46="Not Approved"),"",'Detail Sheet Demo'!$G46)</f>
        <v/>
      </c>
    </row>
    <row r="43" spans="1:8" x14ac:dyDescent="0.3">
      <c r="A43" s="63" t="str">
        <f>IF(OR('Detail Sheet Demo'!$H47="",'Detail Sheet Demo'!$H47="Not Approved"),"",'Cover Sheet Demo'!$C$5)</f>
        <v/>
      </c>
      <c r="B43" s="63" t="str">
        <f>IF(OR('Detail Sheet Demo'!$H47="",'Detail Sheet Demo'!$H47="Not Approved"),"","Regular")</f>
        <v/>
      </c>
      <c r="C43" s="62"/>
      <c r="D43" s="65" t="str">
        <f>IF(OR('Detail Sheet Demo'!$H47="",'Detail Sheet Demo'!$H47="Not Approved"),"",'Detail Sheet Demo'!$B47)</f>
        <v/>
      </c>
      <c r="E43" s="56" t="str">
        <f>IF(OR('Detail Sheet Demo'!$H47="",'Detail Sheet Demo'!$H47="Not Approved"),"",'Detail Sheet Demo'!$H47)</f>
        <v/>
      </c>
      <c r="F43" s="56" t="str">
        <f>IF(OR('Detail Sheet Demo'!$H47="",'Detail Sheet Demo'!$H47="Not Approved"),"",'Detail Sheet Demo'!$I47)</f>
        <v/>
      </c>
      <c r="G43" s="56" t="str">
        <f>IF(OR('Detail Sheet Demo'!$H47="",'Detail Sheet Demo'!$H47="Not Approved"),"",'Detail Sheet Demo'!$F47)</f>
        <v/>
      </c>
      <c r="H43" s="57" t="str">
        <f>IF(OR('Detail Sheet Demo'!$H47="",'Detail Sheet Demo'!$H47="Not Approved"),"",'Detail Sheet Demo'!$G47)</f>
        <v/>
      </c>
    </row>
    <row r="44" spans="1:8" x14ac:dyDescent="0.3">
      <c r="A44" s="63" t="str">
        <f>IF(OR('Detail Sheet Demo'!$H48="",'Detail Sheet Demo'!$H48="Not Approved"),"",'Cover Sheet Demo'!$C$5)</f>
        <v/>
      </c>
      <c r="B44" s="63" t="str">
        <f>IF(OR('Detail Sheet Demo'!$H48="",'Detail Sheet Demo'!$H48="Not Approved"),"","Regular")</f>
        <v/>
      </c>
      <c r="C44" s="62"/>
      <c r="D44" s="65" t="str">
        <f>IF(OR('Detail Sheet Demo'!$H48="",'Detail Sheet Demo'!$H48="Not Approved"),"",'Detail Sheet Demo'!$B48)</f>
        <v/>
      </c>
      <c r="E44" s="56" t="str">
        <f>IF(OR('Detail Sheet Demo'!$H48="",'Detail Sheet Demo'!$H48="Not Approved"),"",'Detail Sheet Demo'!$H48)</f>
        <v/>
      </c>
      <c r="F44" s="56" t="str">
        <f>IF(OR('Detail Sheet Demo'!$H48="",'Detail Sheet Demo'!$H48="Not Approved"),"",'Detail Sheet Demo'!$I48)</f>
        <v/>
      </c>
      <c r="G44" s="56" t="str">
        <f>IF(OR('Detail Sheet Demo'!$H48="",'Detail Sheet Demo'!$H48="Not Approved"),"",'Detail Sheet Demo'!$F48)</f>
        <v/>
      </c>
      <c r="H44" s="57" t="str">
        <f>IF(OR('Detail Sheet Demo'!$H48="",'Detail Sheet Demo'!$H48="Not Approved"),"",'Detail Sheet Demo'!$G48)</f>
        <v/>
      </c>
    </row>
    <row r="45" spans="1:8" x14ac:dyDescent="0.3">
      <c r="A45" s="63" t="str">
        <f>IF(OR('Detail Sheet Demo'!$H49="",'Detail Sheet Demo'!$H49="Not Approved"),"",'Cover Sheet Demo'!$C$5)</f>
        <v/>
      </c>
      <c r="B45" s="63" t="str">
        <f>IF(OR('Detail Sheet Demo'!$H49="",'Detail Sheet Demo'!$H49="Not Approved"),"","Regular")</f>
        <v/>
      </c>
      <c r="C45" s="62"/>
      <c r="D45" s="65" t="str">
        <f>IF(OR('Detail Sheet Demo'!$H49="",'Detail Sheet Demo'!$H49="Not Approved"),"",'Detail Sheet Demo'!$B49)</f>
        <v/>
      </c>
      <c r="E45" s="56" t="str">
        <f>IF(OR('Detail Sheet Demo'!$H49="",'Detail Sheet Demo'!$H49="Not Approved"),"",'Detail Sheet Demo'!$H49)</f>
        <v/>
      </c>
      <c r="F45" s="56" t="str">
        <f>IF(OR('Detail Sheet Demo'!$H49="",'Detail Sheet Demo'!$H49="Not Approved"),"",'Detail Sheet Demo'!$I49)</f>
        <v/>
      </c>
      <c r="G45" s="56" t="str">
        <f>IF(OR('Detail Sheet Demo'!$H49="",'Detail Sheet Demo'!$H49="Not Approved"),"",'Detail Sheet Demo'!$F49)</f>
        <v/>
      </c>
      <c r="H45" s="57" t="str">
        <f>IF(OR('Detail Sheet Demo'!$H49="",'Detail Sheet Demo'!$H49="Not Approved"),"",'Detail Sheet Demo'!$G49)</f>
        <v/>
      </c>
    </row>
    <row r="46" spans="1:8" x14ac:dyDescent="0.3">
      <c r="A46" s="63" t="str">
        <f>IF(OR('Detail Sheet Demo'!$H50="",'Detail Sheet Demo'!$H50="Not Approved"),"",'Cover Sheet Demo'!$C$5)</f>
        <v/>
      </c>
      <c r="B46" s="63" t="str">
        <f>IF(OR('Detail Sheet Demo'!$H50="",'Detail Sheet Demo'!$H50="Not Approved"),"","Regular")</f>
        <v/>
      </c>
      <c r="C46" s="62"/>
      <c r="D46" s="65" t="str">
        <f>IF(OR('Detail Sheet Demo'!$H50="",'Detail Sheet Demo'!$H50="Not Approved"),"",'Detail Sheet Demo'!$B50)</f>
        <v/>
      </c>
      <c r="E46" s="56" t="str">
        <f>IF(OR('Detail Sheet Demo'!$H50="",'Detail Sheet Demo'!$H50="Not Approved"),"",'Detail Sheet Demo'!$H50)</f>
        <v/>
      </c>
      <c r="F46" s="56" t="str">
        <f>IF(OR('Detail Sheet Demo'!$H50="",'Detail Sheet Demo'!$H50="Not Approved"),"",'Detail Sheet Demo'!$I50)</f>
        <v/>
      </c>
      <c r="G46" s="56" t="str">
        <f>IF(OR('Detail Sheet Demo'!$H50="",'Detail Sheet Demo'!$H50="Not Approved"),"",'Detail Sheet Demo'!$F50)</f>
        <v/>
      </c>
      <c r="H46" s="57" t="str">
        <f>IF(OR('Detail Sheet Demo'!$H50="",'Detail Sheet Demo'!$H50="Not Approved"),"",'Detail Sheet Demo'!$G50)</f>
        <v/>
      </c>
    </row>
    <row r="47" spans="1:8" x14ac:dyDescent="0.3">
      <c r="A47" s="63" t="str">
        <f>IF(OR('Detail Sheet Demo'!$H51="",'Detail Sheet Demo'!$H51="Not Approved"),"",'Cover Sheet Demo'!$C$5)</f>
        <v/>
      </c>
      <c r="B47" s="63" t="str">
        <f>IF(OR('Detail Sheet Demo'!$H51="",'Detail Sheet Demo'!$H51="Not Approved"),"","Regular")</f>
        <v/>
      </c>
      <c r="C47" s="62"/>
      <c r="D47" s="65" t="str">
        <f>IF(OR('Detail Sheet Demo'!$H51="",'Detail Sheet Demo'!$H51="Not Approved"),"",'Detail Sheet Demo'!$B51)</f>
        <v/>
      </c>
      <c r="E47" s="56" t="str">
        <f>IF(OR('Detail Sheet Demo'!$H51="",'Detail Sheet Demo'!$H51="Not Approved"),"",'Detail Sheet Demo'!$H51)</f>
        <v/>
      </c>
      <c r="F47" s="56" t="str">
        <f>IF(OR('Detail Sheet Demo'!$H51="",'Detail Sheet Demo'!$H51="Not Approved"),"",'Detail Sheet Demo'!$I51)</f>
        <v/>
      </c>
      <c r="G47" s="56" t="str">
        <f>IF(OR('Detail Sheet Demo'!$H51="",'Detail Sheet Demo'!$H51="Not Approved"),"",'Detail Sheet Demo'!$F51)</f>
        <v/>
      </c>
      <c r="H47" s="57" t="str">
        <f>IF(OR('Detail Sheet Demo'!$H51="",'Detail Sheet Demo'!$H51="Not Approved"),"",'Detail Sheet Demo'!$G51)</f>
        <v/>
      </c>
    </row>
    <row r="48" spans="1:8" x14ac:dyDescent="0.3">
      <c r="A48" s="63" t="str">
        <f>IF(OR('Detail Sheet Demo'!$H52="",'Detail Sheet Demo'!$H52="Not Approved"),"",'Cover Sheet Demo'!$C$5)</f>
        <v/>
      </c>
      <c r="B48" s="63" t="str">
        <f>IF(OR('Detail Sheet Demo'!$H52="",'Detail Sheet Demo'!$H52="Not Approved"),"","Regular")</f>
        <v/>
      </c>
      <c r="C48" s="62"/>
      <c r="D48" s="65" t="str">
        <f>IF(OR('Detail Sheet Demo'!$H52="",'Detail Sheet Demo'!$H52="Not Approved"),"",'Detail Sheet Demo'!$B52)</f>
        <v/>
      </c>
      <c r="E48" s="56" t="str">
        <f>IF(OR('Detail Sheet Demo'!$H52="",'Detail Sheet Demo'!$H52="Not Approved"),"",'Detail Sheet Demo'!$H52)</f>
        <v/>
      </c>
      <c r="F48" s="56" t="str">
        <f>IF(OR('Detail Sheet Demo'!$H52="",'Detail Sheet Demo'!$H52="Not Approved"),"",'Detail Sheet Demo'!$I52)</f>
        <v/>
      </c>
      <c r="G48" s="56" t="str">
        <f>IF(OR('Detail Sheet Demo'!$H52="",'Detail Sheet Demo'!$H52="Not Approved"),"",'Detail Sheet Demo'!$F52)</f>
        <v/>
      </c>
      <c r="H48" s="57" t="str">
        <f>IF(OR('Detail Sheet Demo'!$H52="",'Detail Sheet Demo'!$H52="Not Approved"),"",'Detail Sheet Demo'!$G52)</f>
        <v/>
      </c>
    </row>
    <row r="49" spans="1:8" x14ac:dyDescent="0.3">
      <c r="A49" s="63" t="str">
        <f>IF(OR('Detail Sheet Demo'!$H53="",'Detail Sheet Demo'!$H53="Not Approved"),"",'Cover Sheet Demo'!$C$5)</f>
        <v/>
      </c>
      <c r="B49" s="63" t="str">
        <f>IF(OR('Detail Sheet Demo'!$H53="",'Detail Sheet Demo'!$H53="Not Approved"),"","Regular")</f>
        <v/>
      </c>
      <c r="C49" s="62"/>
      <c r="D49" s="65" t="str">
        <f>IF(OR('Detail Sheet Demo'!$H53="",'Detail Sheet Demo'!$H53="Not Approved"),"",'Detail Sheet Demo'!$B53)</f>
        <v/>
      </c>
      <c r="E49" s="56" t="str">
        <f>IF(OR('Detail Sheet Demo'!$H53="",'Detail Sheet Demo'!$H53="Not Approved"),"",'Detail Sheet Demo'!$H53)</f>
        <v/>
      </c>
      <c r="F49" s="56" t="str">
        <f>IF(OR('Detail Sheet Demo'!$H53="",'Detail Sheet Demo'!$H53="Not Approved"),"",'Detail Sheet Demo'!$I53)</f>
        <v/>
      </c>
      <c r="G49" s="56" t="str">
        <f>IF(OR('Detail Sheet Demo'!$H53="",'Detail Sheet Demo'!$H53="Not Approved"),"",'Detail Sheet Demo'!$F53)</f>
        <v/>
      </c>
      <c r="H49" s="57" t="str">
        <f>IF(OR('Detail Sheet Demo'!$H53="",'Detail Sheet Demo'!$H53="Not Approved"),"",'Detail Sheet Demo'!$G53)</f>
        <v/>
      </c>
    </row>
    <row r="50" spans="1:8" x14ac:dyDescent="0.3">
      <c r="A50" s="63" t="str">
        <f>IF(OR('Detail Sheet Demo'!$H54="",'Detail Sheet Demo'!$H54="Not Approved"),"",'Cover Sheet Demo'!$C$5)</f>
        <v/>
      </c>
      <c r="B50" s="63" t="str">
        <f>IF(OR('Detail Sheet Demo'!$H54="",'Detail Sheet Demo'!$H54="Not Approved"),"","Regular")</f>
        <v/>
      </c>
      <c r="C50" s="62"/>
      <c r="D50" s="65" t="str">
        <f>IF(OR('Detail Sheet Demo'!$H54="",'Detail Sheet Demo'!$H54="Not Approved"),"",'Detail Sheet Demo'!$B54)</f>
        <v/>
      </c>
      <c r="E50" s="56" t="str">
        <f>IF(OR('Detail Sheet Demo'!$H54="",'Detail Sheet Demo'!$H54="Not Approved"),"",'Detail Sheet Demo'!$H54)</f>
        <v/>
      </c>
      <c r="F50" s="56" t="str">
        <f>IF(OR('Detail Sheet Demo'!$H54="",'Detail Sheet Demo'!$H54="Not Approved"),"",'Detail Sheet Demo'!$I54)</f>
        <v/>
      </c>
      <c r="G50" s="56" t="str">
        <f>IF(OR('Detail Sheet Demo'!$H54="",'Detail Sheet Demo'!$H54="Not Approved"),"",'Detail Sheet Demo'!$F54)</f>
        <v/>
      </c>
      <c r="H50" s="57" t="str">
        <f>IF(OR('Detail Sheet Demo'!$H54="",'Detail Sheet Demo'!$H54="Not Approved"),"",'Detail Sheet Demo'!$G54)</f>
        <v/>
      </c>
    </row>
    <row r="51" spans="1:8" x14ac:dyDescent="0.3">
      <c r="A51" s="63" t="str">
        <f>IF(OR('Detail Sheet Demo'!$H55="",'Detail Sheet Demo'!$H55="Not Approved"),"",'Cover Sheet Demo'!$C$5)</f>
        <v/>
      </c>
      <c r="B51" s="63" t="str">
        <f>IF(OR('Detail Sheet Demo'!$H55="",'Detail Sheet Demo'!$H55="Not Approved"),"","Regular")</f>
        <v/>
      </c>
      <c r="C51" s="62"/>
      <c r="D51" s="65" t="str">
        <f>IF(OR('Detail Sheet Demo'!$H55="",'Detail Sheet Demo'!$H55="Not Approved"),"",'Detail Sheet Demo'!$B55)</f>
        <v/>
      </c>
      <c r="E51" s="56" t="str">
        <f>IF(OR('Detail Sheet Demo'!$H55="",'Detail Sheet Demo'!$H55="Not Approved"),"",'Detail Sheet Demo'!$H55)</f>
        <v/>
      </c>
      <c r="F51" s="56" t="str">
        <f>IF(OR('Detail Sheet Demo'!$H55="",'Detail Sheet Demo'!$H55="Not Approved"),"",'Detail Sheet Demo'!$I55)</f>
        <v/>
      </c>
      <c r="G51" s="56" t="str">
        <f>IF(OR('Detail Sheet Demo'!$H55="",'Detail Sheet Demo'!$H55="Not Approved"),"",'Detail Sheet Demo'!$F55)</f>
        <v/>
      </c>
      <c r="H51" s="57" t="str">
        <f>IF(OR('Detail Sheet Demo'!$H55="",'Detail Sheet Demo'!$H55="Not Approved"),"",'Detail Sheet Demo'!$G55)</f>
        <v/>
      </c>
    </row>
    <row r="52" spans="1:8" x14ac:dyDescent="0.3">
      <c r="A52" s="63" t="str">
        <f>IF(OR('Detail Sheet Demo'!$H56="",'Detail Sheet Demo'!$H56="Not Approved"),"",'Cover Sheet Demo'!$C$5)</f>
        <v/>
      </c>
      <c r="B52" s="63" t="str">
        <f>IF(OR('Detail Sheet Demo'!$H56="",'Detail Sheet Demo'!$H56="Not Approved"),"","Regular")</f>
        <v/>
      </c>
      <c r="C52" s="62"/>
      <c r="D52" s="65" t="str">
        <f>IF(OR('Detail Sheet Demo'!$H56="",'Detail Sheet Demo'!$H56="Not Approved"),"",'Detail Sheet Demo'!$B56)</f>
        <v/>
      </c>
      <c r="E52" s="56" t="str">
        <f>IF(OR('Detail Sheet Demo'!$H56="",'Detail Sheet Demo'!$H56="Not Approved"),"",'Detail Sheet Demo'!$H56)</f>
        <v/>
      </c>
      <c r="F52" s="56" t="str">
        <f>IF(OR('Detail Sheet Demo'!$H56="",'Detail Sheet Demo'!$H56="Not Approved"),"",'Detail Sheet Demo'!$I56)</f>
        <v/>
      </c>
      <c r="G52" s="56" t="str">
        <f>IF(OR('Detail Sheet Demo'!$H56="",'Detail Sheet Demo'!$H56="Not Approved"),"",'Detail Sheet Demo'!$F56)</f>
        <v/>
      </c>
      <c r="H52" s="57" t="str">
        <f>IF(OR('Detail Sheet Demo'!$H56="",'Detail Sheet Demo'!$H56="Not Approved"),"",'Detail Sheet Demo'!$G56)</f>
        <v/>
      </c>
    </row>
    <row r="53" spans="1:8" x14ac:dyDescent="0.3">
      <c r="A53" s="63" t="str">
        <f>IF(OR('Detail Sheet Demo'!$H57="",'Detail Sheet Demo'!$H57="Not Approved"),"",'Cover Sheet Demo'!$C$5)</f>
        <v/>
      </c>
      <c r="B53" s="63" t="str">
        <f>IF(OR('Detail Sheet Demo'!$H57="",'Detail Sheet Demo'!$H57="Not Approved"),"","Regular")</f>
        <v/>
      </c>
      <c r="C53" s="62"/>
      <c r="D53" s="65" t="str">
        <f>IF(OR('Detail Sheet Demo'!$H57="",'Detail Sheet Demo'!$H57="Not Approved"),"",'Detail Sheet Demo'!$B57)</f>
        <v/>
      </c>
      <c r="E53" s="56" t="str">
        <f>IF(OR('Detail Sheet Demo'!$H57="",'Detail Sheet Demo'!$H57="Not Approved"),"",'Detail Sheet Demo'!$H57)</f>
        <v/>
      </c>
      <c r="F53" s="56" t="str">
        <f>IF(OR('Detail Sheet Demo'!$H57="",'Detail Sheet Demo'!$H57="Not Approved"),"",'Detail Sheet Demo'!$I57)</f>
        <v/>
      </c>
      <c r="G53" s="56" t="str">
        <f>IF(OR('Detail Sheet Demo'!$H57="",'Detail Sheet Demo'!$H57="Not Approved"),"",'Detail Sheet Demo'!$F57)</f>
        <v/>
      </c>
      <c r="H53" s="57" t="str">
        <f>IF(OR('Detail Sheet Demo'!$H57="",'Detail Sheet Demo'!$H57="Not Approved"),"",'Detail Sheet Demo'!$G57)</f>
        <v/>
      </c>
    </row>
    <row r="54" spans="1:8" x14ac:dyDescent="0.3">
      <c r="A54" s="63" t="str">
        <f>IF(OR('Detail Sheet Demo'!$H58="",'Detail Sheet Demo'!$H58="Not Approved"),"",'Cover Sheet Demo'!$C$5)</f>
        <v/>
      </c>
      <c r="B54" s="63" t="str">
        <f>IF(OR('Detail Sheet Demo'!$H58="",'Detail Sheet Demo'!$H58="Not Approved"),"","Regular")</f>
        <v/>
      </c>
      <c r="C54" s="62"/>
      <c r="D54" s="65" t="str">
        <f>IF(OR('Detail Sheet Demo'!$H58="",'Detail Sheet Demo'!$H58="Not Approved"),"",'Detail Sheet Demo'!$B58)</f>
        <v/>
      </c>
      <c r="E54" s="56" t="str">
        <f>IF(OR('Detail Sheet Demo'!$H58="",'Detail Sheet Demo'!$H58="Not Approved"),"",'Detail Sheet Demo'!$H58)</f>
        <v/>
      </c>
      <c r="F54" s="56" t="str">
        <f>IF(OR('Detail Sheet Demo'!$H58="",'Detail Sheet Demo'!$H58="Not Approved"),"",'Detail Sheet Demo'!$I58)</f>
        <v/>
      </c>
      <c r="G54" s="56" t="str">
        <f>IF(OR('Detail Sheet Demo'!$H58="",'Detail Sheet Demo'!$H58="Not Approved"),"",'Detail Sheet Demo'!$F58)</f>
        <v/>
      </c>
      <c r="H54" s="57" t="str">
        <f>IF(OR('Detail Sheet Demo'!$H58="",'Detail Sheet Demo'!$H58="Not Approved"),"",'Detail Sheet Demo'!$G58)</f>
        <v/>
      </c>
    </row>
    <row r="55" spans="1:8" x14ac:dyDescent="0.3">
      <c r="A55" s="63" t="str">
        <f>IF(OR('Detail Sheet Demo'!$H59="",'Detail Sheet Demo'!$H59="Not Approved"),"",'Cover Sheet Demo'!$C$5)</f>
        <v/>
      </c>
      <c r="B55" s="63" t="str">
        <f>IF(OR('Detail Sheet Demo'!$H59="",'Detail Sheet Demo'!$H59="Not Approved"),"","Regular")</f>
        <v/>
      </c>
      <c r="C55" s="62"/>
      <c r="D55" s="65" t="str">
        <f>IF(OR('Detail Sheet Demo'!$H59="",'Detail Sheet Demo'!$H59="Not Approved"),"",'Detail Sheet Demo'!$B59)</f>
        <v/>
      </c>
      <c r="E55" s="56" t="str">
        <f>IF(OR('Detail Sheet Demo'!$H59="",'Detail Sheet Demo'!$H59="Not Approved"),"",'Detail Sheet Demo'!$H59)</f>
        <v/>
      </c>
      <c r="F55" s="56" t="str">
        <f>IF(OR('Detail Sheet Demo'!$H59="",'Detail Sheet Demo'!$H59="Not Approved"),"",'Detail Sheet Demo'!$I59)</f>
        <v/>
      </c>
      <c r="G55" s="56" t="str">
        <f>IF(OR('Detail Sheet Demo'!$H59="",'Detail Sheet Demo'!$H59="Not Approved"),"",'Detail Sheet Demo'!$F59)</f>
        <v/>
      </c>
      <c r="H55" s="57" t="str">
        <f>IF(OR('Detail Sheet Demo'!$H59="",'Detail Sheet Demo'!$H59="Not Approved"),"",'Detail Sheet Demo'!$G59)</f>
        <v/>
      </c>
    </row>
    <row r="56" spans="1:8" x14ac:dyDescent="0.3">
      <c r="A56" s="63" t="str">
        <f>IF(OR('Detail Sheet Demo'!$H60="",'Detail Sheet Demo'!$H60="Not Approved"),"",'Cover Sheet Demo'!$C$5)</f>
        <v/>
      </c>
      <c r="B56" s="63" t="str">
        <f>IF(OR('Detail Sheet Demo'!$H60="",'Detail Sheet Demo'!$H60="Not Approved"),"","Regular")</f>
        <v/>
      </c>
      <c r="C56" s="62"/>
      <c r="D56" s="65" t="str">
        <f>IF(OR('Detail Sheet Demo'!$H60="",'Detail Sheet Demo'!$H60="Not Approved"),"",'Detail Sheet Demo'!$B60)</f>
        <v/>
      </c>
      <c r="E56" s="56" t="str">
        <f>IF(OR('Detail Sheet Demo'!$H60="",'Detail Sheet Demo'!$H60="Not Approved"),"",'Detail Sheet Demo'!$H60)</f>
        <v/>
      </c>
      <c r="F56" s="56" t="str">
        <f>IF(OR('Detail Sheet Demo'!$H60="",'Detail Sheet Demo'!$H60="Not Approved"),"",'Detail Sheet Demo'!$I60)</f>
        <v/>
      </c>
      <c r="G56" s="56" t="str">
        <f>IF(OR('Detail Sheet Demo'!$H60="",'Detail Sheet Demo'!$H60="Not Approved"),"",'Detail Sheet Demo'!$F60)</f>
        <v/>
      </c>
      <c r="H56" s="57" t="str">
        <f>IF(OR('Detail Sheet Demo'!$H60="",'Detail Sheet Demo'!$H60="Not Approved"),"",'Detail Sheet Demo'!$G60)</f>
        <v/>
      </c>
    </row>
    <row r="57" spans="1:8" x14ac:dyDescent="0.3">
      <c r="A57" s="63" t="str">
        <f>IF(OR('Detail Sheet Demo'!$H61="",'Detail Sheet Demo'!$H61="Not Approved"),"",'Cover Sheet Demo'!$C$5)</f>
        <v/>
      </c>
      <c r="B57" s="63" t="str">
        <f>IF(OR('Detail Sheet Demo'!$H61="",'Detail Sheet Demo'!$H61="Not Approved"),"","Regular")</f>
        <v/>
      </c>
      <c r="C57" s="62"/>
      <c r="D57" s="65" t="str">
        <f>IF(OR('Detail Sheet Demo'!$H61="",'Detail Sheet Demo'!$H61="Not Approved"),"",'Detail Sheet Demo'!$B61)</f>
        <v/>
      </c>
      <c r="E57" s="56" t="str">
        <f>IF(OR('Detail Sheet Demo'!$H61="",'Detail Sheet Demo'!$H61="Not Approved"),"",'Detail Sheet Demo'!$H61)</f>
        <v/>
      </c>
      <c r="F57" s="56" t="str">
        <f>IF(OR('Detail Sheet Demo'!$H61="",'Detail Sheet Demo'!$H61="Not Approved"),"",'Detail Sheet Demo'!$I61)</f>
        <v/>
      </c>
      <c r="G57" s="56" t="str">
        <f>IF(OR('Detail Sheet Demo'!$H61="",'Detail Sheet Demo'!$H61="Not Approved"),"",'Detail Sheet Demo'!$F61)</f>
        <v/>
      </c>
      <c r="H57" s="57" t="str">
        <f>IF(OR('Detail Sheet Demo'!$H61="",'Detail Sheet Demo'!$H61="Not Approved"),"",'Detail Sheet Demo'!$G61)</f>
        <v/>
      </c>
    </row>
    <row r="58" spans="1:8" x14ac:dyDescent="0.3">
      <c r="A58" s="63" t="str">
        <f>IF(OR('Detail Sheet Demo'!$H62="",'Detail Sheet Demo'!$H62="Not Approved"),"",'Cover Sheet Demo'!$C$5)</f>
        <v/>
      </c>
      <c r="B58" s="63" t="str">
        <f>IF(OR('Detail Sheet Demo'!$H62="",'Detail Sheet Demo'!$H62="Not Approved"),"","Regular")</f>
        <v/>
      </c>
      <c r="C58" s="62"/>
      <c r="D58" s="65" t="str">
        <f>IF(OR('Detail Sheet Demo'!$H62="",'Detail Sheet Demo'!$H62="Not Approved"),"",'Detail Sheet Demo'!$B62)</f>
        <v/>
      </c>
      <c r="E58" s="56" t="str">
        <f>IF(OR('Detail Sheet Demo'!$H62="",'Detail Sheet Demo'!$H62="Not Approved"),"",'Detail Sheet Demo'!$H62)</f>
        <v/>
      </c>
      <c r="F58" s="56" t="str">
        <f>IF(OR('Detail Sheet Demo'!$H62="",'Detail Sheet Demo'!$H62="Not Approved"),"",'Detail Sheet Demo'!$I62)</f>
        <v/>
      </c>
      <c r="G58" s="56" t="str">
        <f>IF(OR('Detail Sheet Demo'!$H62="",'Detail Sheet Demo'!$H62="Not Approved"),"",'Detail Sheet Demo'!$F62)</f>
        <v/>
      </c>
      <c r="H58" s="57" t="str">
        <f>IF(OR('Detail Sheet Demo'!$H62="",'Detail Sheet Demo'!$H62="Not Approved"),"",'Detail Sheet Demo'!$G62)</f>
        <v/>
      </c>
    </row>
    <row r="59" spans="1:8" x14ac:dyDescent="0.3">
      <c r="A59" s="63" t="str">
        <f>IF(OR('Detail Sheet Demo'!$H63="",'Detail Sheet Demo'!$H63="Not Approved"),"",'Cover Sheet Demo'!$C$5)</f>
        <v/>
      </c>
      <c r="B59" s="63" t="str">
        <f>IF(OR('Detail Sheet Demo'!$H63="",'Detail Sheet Demo'!$H63="Not Approved"),"","Regular")</f>
        <v/>
      </c>
      <c r="C59" s="62"/>
      <c r="D59" s="65" t="str">
        <f>IF(OR('Detail Sheet Demo'!$H63="",'Detail Sheet Demo'!$H63="Not Approved"),"",'Detail Sheet Demo'!$B63)</f>
        <v/>
      </c>
      <c r="E59" s="56" t="str">
        <f>IF(OR('Detail Sheet Demo'!$H63="",'Detail Sheet Demo'!$H63="Not Approved"),"",'Detail Sheet Demo'!$H63)</f>
        <v/>
      </c>
      <c r="F59" s="56" t="str">
        <f>IF(OR('Detail Sheet Demo'!$H63="",'Detail Sheet Demo'!$H63="Not Approved"),"",'Detail Sheet Demo'!$I63)</f>
        <v/>
      </c>
      <c r="G59" s="56" t="str">
        <f>IF(OR('Detail Sheet Demo'!$H63="",'Detail Sheet Demo'!$H63="Not Approved"),"",'Detail Sheet Demo'!$F63)</f>
        <v/>
      </c>
      <c r="H59" s="57" t="str">
        <f>IF(OR('Detail Sheet Demo'!$H63="",'Detail Sheet Demo'!$H63="Not Approved"),"",'Detail Sheet Demo'!$G63)</f>
        <v/>
      </c>
    </row>
    <row r="60" spans="1:8" x14ac:dyDescent="0.3">
      <c r="A60" s="63" t="str">
        <f>IF(OR('Detail Sheet Demo'!$H64="",'Detail Sheet Demo'!$H64="Not Approved"),"",'Cover Sheet Demo'!$C$5)</f>
        <v/>
      </c>
      <c r="B60" s="63" t="str">
        <f>IF(OR('Detail Sheet Demo'!$H64="",'Detail Sheet Demo'!$H64="Not Approved"),"","Regular")</f>
        <v/>
      </c>
      <c r="C60" s="62"/>
      <c r="D60" s="65" t="str">
        <f>IF(OR('Detail Sheet Demo'!$H64="",'Detail Sheet Demo'!$H64="Not Approved"),"",'Detail Sheet Demo'!$B64)</f>
        <v/>
      </c>
      <c r="E60" s="56" t="str">
        <f>IF(OR('Detail Sheet Demo'!$H64="",'Detail Sheet Demo'!$H64="Not Approved"),"",'Detail Sheet Demo'!$H64)</f>
        <v/>
      </c>
      <c r="F60" s="56" t="str">
        <f>IF(OR('Detail Sheet Demo'!$H64="",'Detail Sheet Demo'!$H64="Not Approved"),"",'Detail Sheet Demo'!$I64)</f>
        <v/>
      </c>
      <c r="G60" s="56" t="str">
        <f>IF(OR('Detail Sheet Demo'!$H64="",'Detail Sheet Demo'!$H64="Not Approved"),"",'Detail Sheet Demo'!$F64)</f>
        <v/>
      </c>
      <c r="H60" s="57" t="str">
        <f>IF(OR('Detail Sheet Demo'!$H64="",'Detail Sheet Demo'!$H64="Not Approved"),"",'Detail Sheet Demo'!$G64)</f>
        <v/>
      </c>
    </row>
    <row r="61" spans="1:8" x14ac:dyDescent="0.3">
      <c r="A61" s="63" t="str">
        <f>IF(OR('Detail Sheet Demo'!$H65="",'Detail Sheet Demo'!$H65="Not Approved"),"",'Cover Sheet Demo'!$C$5)</f>
        <v/>
      </c>
      <c r="B61" s="63" t="str">
        <f>IF(OR('Detail Sheet Demo'!$H65="",'Detail Sheet Demo'!$H65="Not Approved"),"","Regular")</f>
        <v/>
      </c>
      <c r="C61" s="62"/>
      <c r="D61" s="65" t="str">
        <f>IF(OR('Detail Sheet Demo'!$H65="",'Detail Sheet Demo'!$H65="Not Approved"),"",'Detail Sheet Demo'!$B65)</f>
        <v/>
      </c>
      <c r="E61" s="56" t="str">
        <f>IF(OR('Detail Sheet Demo'!$H65="",'Detail Sheet Demo'!$H65="Not Approved"),"",'Detail Sheet Demo'!$H65)</f>
        <v/>
      </c>
      <c r="F61" s="56" t="str">
        <f>IF(OR('Detail Sheet Demo'!$H65="",'Detail Sheet Demo'!$H65="Not Approved"),"",'Detail Sheet Demo'!$I65)</f>
        <v/>
      </c>
      <c r="G61" s="56" t="str">
        <f>IF(OR('Detail Sheet Demo'!$H65="",'Detail Sheet Demo'!$H65="Not Approved"),"",'Detail Sheet Demo'!$F65)</f>
        <v/>
      </c>
      <c r="H61" s="57" t="str">
        <f>IF(OR('Detail Sheet Demo'!$H65="",'Detail Sheet Demo'!$H65="Not Approved"),"",'Detail Sheet Demo'!$G65)</f>
        <v/>
      </c>
    </row>
    <row r="62" spans="1:8" x14ac:dyDescent="0.3">
      <c r="A62" s="63" t="str">
        <f>IF(OR('Detail Sheet Demo'!$H66="",'Detail Sheet Demo'!$H66="Not Approved"),"",'Cover Sheet Demo'!$C$5)</f>
        <v/>
      </c>
      <c r="B62" s="63" t="str">
        <f>IF(OR('Detail Sheet Demo'!$H66="",'Detail Sheet Demo'!$H66="Not Approved"),"","Regular")</f>
        <v/>
      </c>
      <c r="C62" s="62"/>
      <c r="D62" s="65" t="str">
        <f>IF(OR('Detail Sheet Demo'!$H66="",'Detail Sheet Demo'!$H66="Not Approved"),"",'Detail Sheet Demo'!$B66)</f>
        <v/>
      </c>
      <c r="E62" s="56" t="str">
        <f>IF(OR('Detail Sheet Demo'!$H66="",'Detail Sheet Demo'!$H66="Not Approved"),"",'Detail Sheet Demo'!$H66)</f>
        <v/>
      </c>
      <c r="F62" s="56" t="str">
        <f>IF(OR('Detail Sheet Demo'!$H66="",'Detail Sheet Demo'!$H66="Not Approved"),"",'Detail Sheet Demo'!$I66)</f>
        <v/>
      </c>
      <c r="G62" s="56" t="str">
        <f>IF(OR('Detail Sheet Demo'!$H66="",'Detail Sheet Demo'!$H66="Not Approved"),"",'Detail Sheet Demo'!$F66)</f>
        <v/>
      </c>
      <c r="H62" s="57" t="str">
        <f>IF(OR('Detail Sheet Demo'!$H66="",'Detail Sheet Demo'!$H66="Not Approved"),"",'Detail Sheet Demo'!$G66)</f>
        <v/>
      </c>
    </row>
    <row r="63" spans="1:8" x14ac:dyDescent="0.3">
      <c r="A63" s="63" t="str">
        <f>IF(OR('Detail Sheet Demo'!$H67="",'Detail Sheet Demo'!$H67="Not Approved"),"",'Cover Sheet Demo'!$C$5)</f>
        <v/>
      </c>
      <c r="B63" s="63" t="str">
        <f>IF(OR('Detail Sheet Demo'!$H67="",'Detail Sheet Demo'!$H67="Not Approved"),"","Regular")</f>
        <v/>
      </c>
      <c r="C63" s="62"/>
      <c r="D63" s="65" t="str">
        <f>IF(OR('Detail Sheet Demo'!$H67="",'Detail Sheet Demo'!$H67="Not Approved"),"",'Detail Sheet Demo'!$B67)</f>
        <v/>
      </c>
      <c r="E63" s="56" t="str">
        <f>IF(OR('Detail Sheet Demo'!$H67="",'Detail Sheet Demo'!$H67="Not Approved"),"",'Detail Sheet Demo'!$H67)</f>
        <v/>
      </c>
      <c r="F63" s="56" t="str">
        <f>IF(OR('Detail Sheet Demo'!$H67="",'Detail Sheet Demo'!$H67="Not Approved"),"",'Detail Sheet Demo'!$I67)</f>
        <v/>
      </c>
      <c r="G63" s="56" t="str">
        <f>IF(OR('Detail Sheet Demo'!$H67="",'Detail Sheet Demo'!$H67="Not Approved"),"",'Detail Sheet Demo'!$F67)</f>
        <v/>
      </c>
      <c r="H63" s="57" t="str">
        <f>IF(OR('Detail Sheet Demo'!$H67="",'Detail Sheet Demo'!$H67="Not Approved"),"",'Detail Sheet Demo'!$G67)</f>
        <v/>
      </c>
    </row>
    <row r="64" spans="1:8" x14ac:dyDescent="0.3">
      <c r="A64" s="63" t="str">
        <f>IF(OR('Detail Sheet Demo'!$H68="",'Detail Sheet Demo'!$H68="Not Approved"),"",'Cover Sheet Demo'!$C$5)</f>
        <v/>
      </c>
      <c r="B64" s="63" t="str">
        <f>IF(OR('Detail Sheet Demo'!$H68="",'Detail Sheet Demo'!$H68="Not Approved"),"","Regular")</f>
        <v/>
      </c>
      <c r="C64" s="62"/>
      <c r="D64" s="65" t="str">
        <f>IF(OR('Detail Sheet Demo'!$H68="",'Detail Sheet Demo'!$H68="Not Approved"),"",'Detail Sheet Demo'!$B68)</f>
        <v/>
      </c>
      <c r="E64" s="56" t="str">
        <f>IF(OR('Detail Sheet Demo'!$H68="",'Detail Sheet Demo'!$H68="Not Approved"),"",'Detail Sheet Demo'!$H68)</f>
        <v/>
      </c>
      <c r="F64" s="56" t="str">
        <f>IF(OR('Detail Sheet Demo'!$H68="",'Detail Sheet Demo'!$H68="Not Approved"),"",'Detail Sheet Demo'!$I68)</f>
        <v/>
      </c>
      <c r="G64" s="56" t="str">
        <f>IF(OR('Detail Sheet Demo'!$H68="",'Detail Sheet Demo'!$H68="Not Approved"),"",'Detail Sheet Demo'!$F68)</f>
        <v/>
      </c>
      <c r="H64" s="57" t="str">
        <f>IF(OR('Detail Sheet Demo'!$H68="",'Detail Sheet Demo'!$H68="Not Approved"),"",'Detail Sheet Demo'!$G68)</f>
        <v/>
      </c>
    </row>
    <row r="65" spans="1:8" x14ac:dyDescent="0.3">
      <c r="A65" s="63" t="str">
        <f>IF(OR('Detail Sheet Demo'!$H69="",'Detail Sheet Demo'!$H69="Not Approved"),"",'Cover Sheet Demo'!$C$5)</f>
        <v/>
      </c>
      <c r="B65" s="63" t="str">
        <f>IF(OR('Detail Sheet Demo'!$H69="",'Detail Sheet Demo'!$H69="Not Approved"),"","Regular")</f>
        <v/>
      </c>
      <c r="C65" s="62"/>
      <c r="D65" s="65" t="str">
        <f>IF(OR('Detail Sheet Demo'!$H69="",'Detail Sheet Demo'!$H69="Not Approved"),"",'Detail Sheet Demo'!$B69)</f>
        <v/>
      </c>
      <c r="E65" s="56" t="str">
        <f>IF(OR('Detail Sheet Demo'!$H69="",'Detail Sheet Demo'!$H69="Not Approved"),"",'Detail Sheet Demo'!$H69)</f>
        <v/>
      </c>
      <c r="F65" s="56" t="str">
        <f>IF(OR('Detail Sheet Demo'!$H69="",'Detail Sheet Demo'!$H69="Not Approved"),"",'Detail Sheet Demo'!$I69)</f>
        <v/>
      </c>
      <c r="G65" s="56" t="str">
        <f>IF(OR('Detail Sheet Demo'!$H69="",'Detail Sheet Demo'!$H69="Not Approved"),"",'Detail Sheet Demo'!$F69)</f>
        <v/>
      </c>
      <c r="H65" s="57" t="str">
        <f>IF(OR('Detail Sheet Demo'!$H69="",'Detail Sheet Demo'!$H69="Not Approved"),"",'Detail Sheet Demo'!$G69)</f>
        <v/>
      </c>
    </row>
    <row r="66" spans="1:8" x14ac:dyDescent="0.3">
      <c r="A66" s="63" t="str">
        <f>IF(OR('Detail Sheet Demo'!$H70="",'Detail Sheet Demo'!$H70="Not Approved"),"",'Cover Sheet Demo'!$C$5)</f>
        <v/>
      </c>
      <c r="B66" s="63" t="str">
        <f>IF(OR('Detail Sheet Demo'!$H70="",'Detail Sheet Demo'!$H70="Not Approved"),"","Regular")</f>
        <v/>
      </c>
      <c r="C66" s="62"/>
      <c r="D66" s="65" t="str">
        <f>IF(OR('Detail Sheet Demo'!$H70="",'Detail Sheet Demo'!$H70="Not Approved"),"",'Detail Sheet Demo'!$B70)</f>
        <v/>
      </c>
      <c r="E66" s="56" t="str">
        <f>IF(OR('Detail Sheet Demo'!$H70="",'Detail Sheet Demo'!$H70="Not Approved"),"",'Detail Sheet Demo'!$H70)</f>
        <v/>
      </c>
      <c r="F66" s="56" t="str">
        <f>IF(OR('Detail Sheet Demo'!$H70="",'Detail Sheet Demo'!$H70="Not Approved"),"",'Detail Sheet Demo'!$I70)</f>
        <v/>
      </c>
      <c r="G66" s="56" t="str">
        <f>IF(OR('Detail Sheet Demo'!$H70="",'Detail Sheet Demo'!$H70="Not Approved"),"",'Detail Sheet Demo'!$F70)</f>
        <v/>
      </c>
      <c r="H66" s="57" t="str">
        <f>IF(OR('Detail Sheet Demo'!$H70="",'Detail Sheet Demo'!$H70="Not Approved"),"",'Detail Sheet Demo'!$G70)</f>
        <v/>
      </c>
    </row>
    <row r="67" spans="1:8" x14ac:dyDescent="0.3">
      <c r="A67" s="63" t="str">
        <f>IF(OR('Detail Sheet Demo'!$H71="",'Detail Sheet Demo'!$H71="Not Approved"),"",'Cover Sheet Demo'!$C$5)</f>
        <v/>
      </c>
      <c r="B67" s="63" t="str">
        <f>IF(OR('Detail Sheet Demo'!$H71="",'Detail Sheet Demo'!$H71="Not Approved"),"","Regular")</f>
        <v/>
      </c>
      <c r="C67" s="62"/>
      <c r="D67" s="65" t="str">
        <f>IF(OR('Detail Sheet Demo'!$H71="",'Detail Sheet Demo'!$H71="Not Approved"),"",'Detail Sheet Demo'!$B71)</f>
        <v/>
      </c>
      <c r="E67" s="56" t="str">
        <f>IF(OR('Detail Sheet Demo'!$H71="",'Detail Sheet Demo'!$H71="Not Approved"),"",'Detail Sheet Demo'!$H71)</f>
        <v/>
      </c>
      <c r="F67" s="56" t="str">
        <f>IF(OR('Detail Sheet Demo'!$H71="",'Detail Sheet Demo'!$H71="Not Approved"),"",'Detail Sheet Demo'!$I71)</f>
        <v/>
      </c>
      <c r="G67" s="56" t="str">
        <f>IF(OR('Detail Sheet Demo'!$H71="",'Detail Sheet Demo'!$H71="Not Approved"),"",'Detail Sheet Demo'!$F71)</f>
        <v/>
      </c>
      <c r="H67" s="57" t="str">
        <f>IF(OR('Detail Sheet Demo'!$H71="",'Detail Sheet Demo'!$H71="Not Approved"),"",'Detail Sheet Demo'!$G71)</f>
        <v/>
      </c>
    </row>
    <row r="68" spans="1:8" x14ac:dyDescent="0.3">
      <c r="A68" s="63" t="str">
        <f>IF(OR('Detail Sheet Demo'!$H72="",'Detail Sheet Demo'!$H72="Not Approved"),"",'Cover Sheet Demo'!$C$5)</f>
        <v/>
      </c>
      <c r="B68" s="63" t="str">
        <f>IF(OR('Detail Sheet Demo'!$H72="",'Detail Sheet Demo'!$H72="Not Approved"),"","Regular")</f>
        <v/>
      </c>
      <c r="C68" s="62"/>
      <c r="D68" s="65" t="str">
        <f>IF(OR('Detail Sheet Demo'!$H72="",'Detail Sheet Demo'!$H72="Not Approved"),"",'Detail Sheet Demo'!$B72)</f>
        <v/>
      </c>
      <c r="E68" s="56" t="str">
        <f>IF(OR('Detail Sheet Demo'!$H72="",'Detail Sheet Demo'!$H72="Not Approved"),"",'Detail Sheet Demo'!$H72)</f>
        <v/>
      </c>
      <c r="F68" s="56" t="str">
        <f>IF(OR('Detail Sheet Demo'!$H72="",'Detail Sheet Demo'!$H72="Not Approved"),"",'Detail Sheet Demo'!$I72)</f>
        <v/>
      </c>
      <c r="G68" s="56" t="str">
        <f>IF(OR('Detail Sheet Demo'!$H72="",'Detail Sheet Demo'!$H72="Not Approved"),"",'Detail Sheet Demo'!$F72)</f>
        <v/>
      </c>
      <c r="H68" s="57" t="str">
        <f>IF(OR('Detail Sheet Demo'!$H72="",'Detail Sheet Demo'!$H72="Not Approved"),"",'Detail Sheet Demo'!$G72)</f>
        <v/>
      </c>
    </row>
    <row r="69" spans="1:8" x14ac:dyDescent="0.3">
      <c r="A69" s="63" t="str">
        <f>IF(OR('Detail Sheet Demo'!$H73="",'Detail Sheet Demo'!$H73="Not Approved"),"",'Cover Sheet Demo'!$C$5)</f>
        <v/>
      </c>
      <c r="B69" s="63" t="str">
        <f>IF(OR('Detail Sheet Demo'!$H73="",'Detail Sheet Demo'!$H73="Not Approved"),"","Regular")</f>
        <v/>
      </c>
      <c r="C69" s="62"/>
      <c r="D69" s="65" t="str">
        <f>IF(OR('Detail Sheet Demo'!$H73="",'Detail Sheet Demo'!$H73="Not Approved"),"",'Detail Sheet Demo'!$B73)</f>
        <v/>
      </c>
      <c r="E69" s="56" t="str">
        <f>IF(OR('Detail Sheet Demo'!$H73="",'Detail Sheet Demo'!$H73="Not Approved"),"",'Detail Sheet Demo'!$H73)</f>
        <v/>
      </c>
      <c r="F69" s="56" t="str">
        <f>IF(OR('Detail Sheet Demo'!$H73="",'Detail Sheet Demo'!$H73="Not Approved"),"",'Detail Sheet Demo'!$I73)</f>
        <v/>
      </c>
      <c r="G69" s="56" t="str">
        <f>IF(OR('Detail Sheet Demo'!$H73="",'Detail Sheet Demo'!$H73="Not Approved"),"",'Detail Sheet Demo'!$F73)</f>
        <v/>
      </c>
      <c r="H69" s="57" t="str">
        <f>IF(OR('Detail Sheet Demo'!$H73="",'Detail Sheet Demo'!$H73="Not Approved"),"",'Detail Sheet Demo'!$G73)</f>
        <v/>
      </c>
    </row>
    <row r="70" spans="1:8" x14ac:dyDescent="0.3">
      <c r="A70" s="63" t="str">
        <f>IF(OR('Detail Sheet Demo'!$H74="",'Detail Sheet Demo'!$H74="Not Approved"),"",'Cover Sheet Demo'!$C$5)</f>
        <v/>
      </c>
      <c r="B70" s="63" t="str">
        <f>IF(OR('Detail Sheet Demo'!$H74="",'Detail Sheet Demo'!$H74="Not Approved"),"","Regular")</f>
        <v/>
      </c>
      <c r="C70" s="62"/>
      <c r="D70" s="65" t="str">
        <f>IF(OR('Detail Sheet Demo'!$H74="",'Detail Sheet Demo'!$H74="Not Approved"),"",'Detail Sheet Demo'!$B74)</f>
        <v/>
      </c>
      <c r="E70" s="56" t="str">
        <f>IF(OR('Detail Sheet Demo'!$H74="",'Detail Sheet Demo'!$H74="Not Approved"),"",'Detail Sheet Demo'!$H74)</f>
        <v/>
      </c>
      <c r="F70" s="56" t="str">
        <f>IF(OR('Detail Sheet Demo'!$H74="",'Detail Sheet Demo'!$H74="Not Approved"),"",'Detail Sheet Demo'!$I74)</f>
        <v/>
      </c>
      <c r="G70" s="56" t="str">
        <f>IF(OR('Detail Sheet Demo'!$H74="",'Detail Sheet Demo'!$H74="Not Approved"),"",'Detail Sheet Demo'!$F74)</f>
        <v/>
      </c>
      <c r="H70" s="57" t="str">
        <f>IF(OR('Detail Sheet Demo'!$H74="",'Detail Sheet Demo'!$H74="Not Approved"),"",'Detail Sheet Demo'!$G74)</f>
        <v/>
      </c>
    </row>
    <row r="71" spans="1:8" x14ac:dyDescent="0.3">
      <c r="A71" s="63" t="str">
        <f>IF(OR('Detail Sheet Demo'!$H75="",'Detail Sheet Demo'!$H75="Not Approved"),"",'Cover Sheet Demo'!$C$5)</f>
        <v/>
      </c>
      <c r="B71" s="63" t="str">
        <f>IF(OR('Detail Sheet Demo'!$H75="",'Detail Sheet Demo'!$H75="Not Approved"),"","Regular")</f>
        <v/>
      </c>
      <c r="C71" s="62"/>
      <c r="D71" s="65" t="str">
        <f>IF(OR('Detail Sheet Demo'!$H75="",'Detail Sheet Demo'!$H75="Not Approved"),"",'Detail Sheet Demo'!$B75)</f>
        <v/>
      </c>
      <c r="E71" s="56" t="str">
        <f>IF(OR('Detail Sheet Demo'!$H75="",'Detail Sheet Demo'!$H75="Not Approved"),"",'Detail Sheet Demo'!$H75)</f>
        <v/>
      </c>
      <c r="F71" s="56" t="str">
        <f>IF(OR('Detail Sheet Demo'!$H75="",'Detail Sheet Demo'!$H75="Not Approved"),"",'Detail Sheet Demo'!$I75)</f>
        <v/>
      </c>
      <c r="G71" s="56" t="str">
        <f>IF(OR('Detail Sheet Demo'!$H75="",'Detail Sheet Demo'!$H75="Not Approved"),"",'Detail Sheet Demo'!$F75)</f>
        <v/>
      </c>
      <c r="H71" s="57" t="str">
        <f>IF(OR('Detail Sheet Demo'!$H75="",'Detail Sheet Demo'!$H75="Not Approved"),"",'Detail Sheet Demo'!$G75)</f>
        <v/>
      </c>
    </row>
    <row r="72" spans="1:8" x14ac:dyDescent="0.3">
      <c r="A72" s="63" t="str">
        <f>IF(OR('Detail Sheet Demo'!$H76="",'Detail Sheet Demo'!$H76="Not Approved"),"",'Cover Sheet Demo'!$C$5)</f>
        <v/>
      </c>
      <c r="B72" s="63" t="str">
        <f>IF(OR('Detail Sheet Demo'!$H76="",'Detail Sheet Demo'!$H76="Not Approved"),"","Regular")</f>
        <v/>
      </c>
      <c r="C72" s="62"/>
      <c r="D72" s="65" t="str">
        <f>IF(OR('Detail Sheet Demo'!$H76="",'Detail Sheet Demo'!$H76="Not Approved"),"",'Detail Sheet Demo'!$B76)</f>
        <v/>
      </c>
      <c r="E72" s="56" t="str">
        <f>IF(OR('Detail Sheet Demo'!$H76="",'Detail Sheet Demo'!$H76="Not Approved"),"",'Detail Sheet Demo'!$H76)</f>
        <v/>
      </c>
      <c r="F72" s="56" t="str">
        <f>IF(OR('Detail Sheet Demo'!$H76="",'Detail Sheet Demo'!$H76="Not Approved"),"",'Detail Sheet Demo'!$I76)</f>
        <v/>
      </c>
      <c r="G72" s="56" t="str">
        <f>IF(OR('Detail Sheet Demo'!$H76="",'Detail Sheet Demo'!$H76="Not Approved"),"",'Detail Sheet Demo'!$F76)</f>
        <v/>
      </c>
      <c r="H72" s="57" t="str">
        <f>IF(OR('Detail Sheet Demo'!$H76="",'Detail Sheet Demo'!$H76="Not Approved"),"",'Detail Sheet Demo'!$G76)</f>
        <v/>
      </c>
    </row>
    <row r="73" spans="1:8" x14ac:dyDescent="0.3">
      <c r="A73" s="63" t="str">
        <f>IF(OR('Detail Sheet Demo'!$H77="",'Detail Sheet Demo'!$H77="Not Approved"),"",'Cover Sheet Demo'!$C$5)</f>
        <v/>
      </c>
      <c r="B73" s="63" t="str">
        <f>IF(OR('Detail Sheet Demo'!$H77="",'Detail Sheet Demo'!$H77="Not Approved"),"","Regular")</f>
        <v/>
      </c>
      <c r="C73" s="62"/>
      <c r="D73" s="65" t="str">
        <f>IF(OR('Detail Sheet Demo'!$H77="",'Detail Sheet Demo'!$H77="Not Approved"),"",'Detail Sheet Demo'!$B77)</f>
        <v/>
      </c>
      <c r="E73" s="56" t="str">
        <f>IF(OR('Detail Sheet Demo'!$H77="",'Detail Sheet Demo'!$H77="Not Approved"),"",'Detail Sheet Demo'!$H77)</f>
        <v/>
      </c>
      <c r="F73" s="56" t="str">
        <f>IF(OR('Detail Sheet Demo'!$H77="",'Detail Sheet Demo'!$H77="Not Approved"),"",'Detail Sheet Demo'!$I77)</f>
        <v/>
      </c>
      <c r="G73" s="56" t="str">
        <f>IF(OR('Detail Sheet Demo'!$H77="",'Detail Sheet Demo'!$H77="Not Approved"),"",'Detail Sheet Demo'!$F77)</f>
        <v/>
      </c>
      <c r="H73" s="57" t="str">
        <f>IF(OR('Detail Sheet Demo'!$H77="",'Detail Sheet Demo'!$H77="Not Approved"),"",'Detail Sheet Demo'!$G77)</f>
        <v/>
      </c>
    </row>
    <row r="74" spans="1:8" x14ac:dyDescent="0.3">
      <c r="A74" s="63" t="str">
        <f>IF(OR('Detail Sheet Demo'!$H78="",'Detail Sheet Demo'!$H78="Not Approved"),"",'Cover Sheet Demo'!$C$5)</f>
        <v/>
      </c>
      <c r="B74" s="63" t="str">
        <f>IF(OR('Detail Sheet Demo'!$H78="",'Detail Sheet Demo'!$H78="Not Approved"),"","Regular")</f>
        <v/>
      </c>
      <c r="C74" s="62"/>
      <c r="D74" s="65" t="str">
        <f>IF(OR('Detail Sheet Demo'!$H78="",'Detail Sheet Demo'!$H78="Not Approved"),"",'Detail Sheet Demo'!$B78)</f>
        <v/>
      </c>
      <c r="E74" s="56" t="str">
        <f>IF(OR('Detail Sheet Demo'!$H78="",'Detail Sheet Demo'!$H78="Not Approved"),"",'Detail Sheet Demo'!$H78)</f>
        <v/>
      </c>
      <c r="F74" s="56" t="str">
        <f>IF(OR('Detail Sheet Demo'!$H78="",'Detail Sheet Demo'!$H78="Not Approved"),"",'Detail Sheet Demo'!$I78)</f>
        <v/>
      </c>
      <c r="G74" s="56" t="str">
        <f>IF(OR('Detail Sheet Demo'!$H78="",'Detail Sheet Demo'!$H78="Not Approved"),"",'Detail Sheet Demo'!$F78)</f>
        <v/>
      </c>
      <c r="H74" s="57" t="str">
        <f>IF(OR('Detail Sheet Demo'!$H78="",'Detail Sheet Demo'!$H78="Not Approved"),"",'Detail Sheet Demo'!$G78)</f>
        <v/>
      </c>
    </row>
    <row r="75" spans="1:8" x14ac:dyDescent="0.3">
      <c r="A75" s="63" t="str">
        <f>IF(OR('Detail Sheet Demo'!$H79="",'Detail Sheet Demo'!$H79="Not Approved"),"",'Cover Sheet Demo'!$C$5)</f>
        <v/>
      </c>
      <c r="B75" s="63" t="str">
        <f>IF(OR('Detail Sheet Demo'!$H79="",'Detail Sheet Demo'!$H79="Not Approved"),"","Regular")</f>
        <v/>
      </c>
      <c r="C75" s="62"/>
      <c r="D75" s="65" t="str">
        <f>IF(OR('Detail Sheet Demo'!$H79="",'Detail Sheet Demo'!$H79="Not Approved"),"",'Detail Sheet Demo'!$B79)</f>
        <v/>
      </c>
      <c r="E75" s="56" t="str">
        <f>IF(OR('Detail Sheet Demo'!$H79="",'Detail Sheet Demo'!$H79="Not Approved"),"",'Detail Sheet Demo'!$H79)</f>
        <v/>
      </c>
      <c r="F75" s="56" t="str">
        <f>IF(OR('Detail Sheet Demo'!$H79="",'Detail Sheet Demo'!$H79="Not Approved"),"",'Detail Sheet Demo'!$I79)</f>
        <v/>
      </c>
      <c r="G75" s="56" t="str">
        <f>IF(OR('Detail Sheet Demo'!$H79="",'Detail Sheet Demo'!$H79="Not Approved"),"",'Detail Sheet Demo'!$F79)</f>
        <v/>
      </c>
      <c r="H75" s="57" t="str">
        <f>IF(OR('Detail Sheet Demo'!$H79="",'Detail Sheet Demo'!$H79="Not Approved"),"",'Detail Sheet Demo'!$G79)</f>
        <v/>
      </c>
    </row>
    <row r="76" spans="1:8" x14ac:dyDescent="0.3">
      <c r="A76" s="63" t="str">
        <f>IF(OR('Detail Sheet Demo'!$H80="",'Detail Sheet Demo'!$H80="Not Approved"),"",'Cover Sheet Demo'!$C$5)</f>
        <v/>
      </c>
      <c r="B76" s="63" t="str">
        <f>IF(OR('Detail Sheet Demo'!$H80="",'Detail Sheet Demo'!$H80="Not Approved"),"","Regular")</f>
        <v/>
      </c>
      <c r="C76" s="62"/>
      <c r="D76" s="65" t="str">
        <f>IF(OR('Detail Sheet Demo'!$H80="",'Detail Sheet Demo'!$H80="Not Approved"),"",'Detail Sheet Demo'!$B80)</f>
        <v/>
      </c>
      <c r="E76" s="56" t="str">
        <f>IF(OR('Detail Sheet Demo'!$H80="",'Detail Sheet Demo'!$H80="Not Approved"),"",'Detail Sheet Demo'!$H80)</f>
        <v/>
      </c>
      <c r="F76" s="56" t="str">
        <f>IF(OR('Detail Sheet Demo'!$H80="",'Detail Sheet Demo'!$H80="Not Approved"),"",'Detail Sheet Demo'!$I80)</f>
        <v/>
      </c>
      <c r="G76" s="56" t="str">
        <f>IF(OR('Detail Sheet Demo'!$H80="",'Detail Sheet Demo'!$H80="Not Approved"),"",'Detail Sheet Demo'!$F80)</f>
        <v/>
      </c>
      <c r="H76" s="57" t="str">
        <f>IF(OR('Detail Sheet Demo'!$H80="",'Detail Sheet Demo'!$H80="Not Approved"),"",'Detail Sheet Demo'!$G80)</f>
        <v/>
      </c>
    </row>
    <row r="77" spans="1:8" x14ac:dyDescent="0.3">
      <c r="A77" s="63" t="str">
        <f>IF(OR('Detail Sheet Demo'!$H81="",'Detail Sheet Demo'!$H81="Not Approved"),"",'Cover Sheet Demo'!$C$5)</f>
        <v/>
      </c>
      <c r="B77" s="63" t="str">
        <f>IF(OR('Detail Sheet Demo'!$H81="",'Detail Sheet Demo'!$H81="Not Approved"),"","Regular")</f>
        <v/>
      </c>
      <c r="C77" s="62"/>
      <c r="D77" s="65" t="str">
        <f>IF(OR('Detail Sheet Demo'!$H81="",'Detail Sheet Demo'!$H81="Not Approved"),"",'Detail Sheet Demo'!$B81)</f>
        <v/>
      </c>
      <c r="E77" s="56" t="str">
        <f>IF(OR('Detail Sheet Demo'!$H81="",'Detail Sheet Demo'!$H81="Not Approved"),"",'Detail Sheet Demo'!$H81)</f>
        <v/>
      </c>
      <c r="F77" s="56" t="str">
        <f>IF(OR('Detail Sheet Demo'!$H81="",'Detail Sheet Demo'!$H81="Not Approved"),"",'Detail Sheet Demo'!$I81)</f>
        <v/>
      </c>
      <c r="G77" s="56" t="str">
        <f>IF(OR('Detail Sheet Demo'!$H81="",'Detail Sheet Demo'!$H81="Not Approved"),"",'Detail Sheet Demo'!$F81)</f>
        <v/>
      </c>
      <c r="H77" s="57" t="str">
        <f>IF(OR('Detail Sheet Demo'!$H81="",'Detail Sheet Demo'!$H81="Not Approved"),"",'Detail Sheet Demo'!$G81)</f>
        <v/>
      </c>
    </row>
    <row r="78" spans="1:8" x14ac:dyDescent="0.3">
      <c r="A78" s="63" t="str">
        <f>IF(OR('Detail Sheet Demo'!$H82="",'Detail Sheet Demo'!$H82="Not Approved"),"",'Cover Sheet Demo'!$C$5)</f>
        <v/>
      </c>
      <c r="B78" s="63" t="str">
        <f>IF(OR('Detail Sheet Demo'!$H82="",'Detail Sheet Demo'!$H82="Not Approved"),"","Regular")</f>
        <v/>
      </c>
      <c r="C78" s="62"/>
      <c r="D78" s="65" t="str">
        <f>IF(OR('Detail Sheet Demo'!$H82="",'Detail Sheet Demo'!$H82="Not Approved"),"",'Detail Sheet Demo'!$B82)</f>
        <v/>
      </c>
      <c r="E78" s="56" t="str">
        <f>IF(OR('Detail Sheet Demo'!$H82="",'Detail Sheet Demo'!$H82="Not Approved"),"",'Detail Sheet Demo'!$H82)</f>
        <v/>
      </c>
      <c r="F78" s="56" t="str">
        <f>IF(OR('Detail Sheet Demo'!$H82="",'Detail Sheet Demo'!$H82="Not Approved"),"",'Detail Sheet Demo'!$I82)</f>
        <v/>
      </c>
      <c r="G78" s="56" t="str">
        <f>IF(OR('Detail Sheet Demo'!$H82="",'Detail Sheet Demo'!$H82="Not Approved"),"",'Detail Sheet Demo'!$F82)</f>
        <v/>
      </c>
      <c r="H78" s="57" t="str">
        <f>IF(OR('Detail Sheet Demo'!$H82="",'Detail Sheet Demo'!$H82="Not Approved"),"",'Detail Sheet Demo'!$G82)</f>
        <v/>
      </c>
    </row>
    <row r="79" spans="1:8" x14ac:dyDescent="0.3">
      <c r="A79" s="63" t="str">
        <f>IF(OR('Detail Sheet Demo'!$H83="",'Detail Sheet Demo'!$H83="Not Approved"),"",'Cover Sheet Demo'!$C$5)</f>
        <v/>
      </c>
      <c r="B79" s="63" t="str">
        <f>IF(OR('Detail Sheet Demo'!$H83="",'Detail Sheet Demo'!$H83="Not Approved"),"","Regular")</f>
        <v/>
      </c>
      <c r="C79" s="62"/>
      <c r="D79" s="65" t="str">
        <f>IF(OR('Detail Sheet Demo'!$H83="",'Detail Sheet Demo'!$H83="Not Approved"),"",'Detail Sheet Demo'!$B83)</f>
        <v/>
      </c>
      <c r="E79" s="56" t="str">
        <f>IF(OR('Detail Sheet Demo'!$H83="",'Detail Sheet Demo'!$H83="Not Approved"),"",'Detail Sheet Demo'!$H83)</f>
        <v/>
      </c>
      <c r="F79" s="56" t="str">
        <f>IF(OR('Detail Sheet Demo'!$H83="",'Detail Sheet Demo'!$H83="Not Approved"),"",'Detail Sheet Demo'!$I83)</f>
        <v/>
      </c>
      <c r="G79" s="56" t="str">
        <f>IF(OR('Detail Sheet Demo'!$H83="",'Detail Sheet Demo'!$H83="Not Approved"),"",'Detail Sheet Demo'!$F83)</f>
        <v/>
      </c>
      <c r="H79" s="57" t="str">
        <f>IF(OR('Detail Sheet Demo'!$H83="",'Detail Sheet Demo'!$H83="Not Approved"),"",'Detail Sheet Demo'!$G83)</f>
        <v/>
      </c>
    </row>
    <row r="80" spans="1:8" x14ac:dyDescent="0.3">
      <c r="A80" s="63" t="str">
        <f>IF(OR('Detail Sheet Demo'!$H84="",'Detail Sheet Demo'!$H84="Not Approved"),"",'Cover Sheet Demo'!$C$5)</f>
        <v/>
      </c>
      <c r="B80" s="63" t="str">
        <f>IF(OR('Detail Sheet Demo'!$H84="",'Detail Sheet Demo'!$H84="Not Approved"),"","Regular")</f>
        <v/>
      </c>
      <c r="C80" s="62"/>
      <c r="D80" s="65" t="str">
        <f>IF(OR('Detail Sheet Demo'!$H84="",'Detail Sheet Demo'!$H84="Not Approved"),"",'Detail Sheet Demo'!$B84)</f>
        <v/>
      </c>
      <c r="E80" s="56" t="str">
        <f>IF(OR('Detail Sheet Demo'!$H84="",'Detail Sheet Demo'!$H84="Not Approved"),"",'Detail Sheet Demo'!$H84)</f>
        <v/>
      </c>
      <c r="F80" s="56" t="str">
        <f>IF(OR('Detail Sheet Demo'!$H84="",'Detail Sheet Demo'!$H84="Not Approved"),"",'Detail Sheet Demo'!$I84)</f>
        <v/>
      </c>
      <c r="G80" s="56" t="str">
        <f>IF(OR('Detail Sheet Demo'!$H84="",'Detail Sheet Demo'!$H84="Not Approved"),"",'Detail Sheet Demo'!$F84)</f>
        <v/>
      </c>
      <c r="H80" s="57" t="str">
        <f>IF(OR('Detail Sheet Demo'!$H84="",'Detail Sheet Demo'!$H84="Not Approved"),"",'Detail Sheet Demo'!$G84)</f>
        <v/>
      </c>
    </row>
    <row r="81" spans="1:8" x14ac:dyDescent="0.3">
      <c r="A81" s="63" t="str">
        <f>IF(OR('Detail Sheet Demo'!$H85="",'Detail Sheet Demo'!$H85="Not Approved"),"",'Cover Sheet Demo'!$C$5)</f>
        <v/>
      </c>
      <c r="B81" s="63" t="str">
        <f>IF(OR('Detail Sheet Demo'!$H85="",'Detail Sheet Demo'!$H85="Not Approved"),"","Regular")</f>
        <v/>
      </c>
      <c r="C81" s="62"/>
      <c r="D81" s="65" t="str">
        <f>IF(OR('Detail Sheet Demo'!$H85="",'Detail Sheet Demo'!$H85="Not Approved"),"",'Detail Sheet Demo'!$B85)</f>
        <v/>
      </c>
      <c r="E81" s="56" t="str">
        <f>IF(OR('Detail Sheet Demo'!$H85="",'Detail Sheet Demo'!$H85="Not Approved"),"",'Detail Sheet Demo'!$H85)</f>
        <v/>
      </c>
      <c r="F81" s="56" t="str">
        <f>IF(OR('Detail Sheet Demo'!$H85="",'Detail Sheet Demo'!$H85="Not Approved"),"",'Detail Sheet Demo'!$I85)</f>
        <v/>
      </c>
      <c r="G81" s="56" t="str">
        <f>IF(OR('Detail Sheet Demo'!$H85="",'Detail Sheet Demo'!$H85="Not Approved"),"",'Detail Sheet Demo'!$F85)</f>
        <v/>
      </c>
      <c r="H81" s="57" t="str">
        <f>IF(OR('Detail Sheet Demo'!$H85="",'Detail Sheet Demo'!$H85="Not Approved"),"",'Detail Sheet Demo'!$G85)</f>
        <v/>
      </c>
    </row>
    <row r="82" spans="1:8" x14ac:dyDescent="0.3">
      <c r="A82" s="63" t="str">
        <f>IF(OR('Detail Sheet Demo'!$H86="",'Detail Sheet Demo'!$H86="Not Approved"),"",'Cover Sheet Demo'!$C$5)</f>
        <v/>
      </c>
      <c r="B82" s="63" t="str">
        <f>IF(OR('Detail Sheet Demo'!$H86="",'Detail Sheet Demo'!$H86="Not Approved"),"","Regular")</f>
        <v/>
      </c>
      <c r="C82" s="62"/>
      <c r="D82" s="65" t="str">
        <f>IF(OR('Detail Sheet Demo'!$H86="",'Detail Sheet Demo'!$H86="Not Approved"),"",'Detail Sheet Demo'!$B86)</f>
        <v/>
      </c>
      <c r="E82" s="56" t="str">
        <f>IF(OR('Detail Sheet Demo'!$H86="",'Detail Sheet Demo'!$H86="Not Approved"),"",'Detail Sheet Demo'!$H86)</f>
        <v/>
      </c>
      <c r="F82" s="56" t="str">
        <f>IF(OR('Detail Sheet Demo'!$H86="",'Detail Sheet Demo'!$H86="Not Approved"),"",'Detail Sheet Demo'!$I86)</f>
        <v/>
      </c>
      <c r="G82" s="56" t="str">
        <f>IF(OR('Detail Sheet Demo'!$H86="",'Detail Sheet Demo'!$H86="Not Approved"),"",'Detail Sheet Demo'!$F86)</f>
        <v/>
      </c>
      <c r="H82" s="57" t="str">
        <f>IF(OR('Detail Sheet Demo'!$H86="",'Detail Sheet Demo'!$H86="Not Approved"),"",'Detail Sheet Demo'!$G86)</f>
        <v/>
      </c>
    </row>
    <row r="83" spans="1:8" x14ac:dyDescent="0.3">
      <c r="A83" s="63" t="str">
        <f>IF(OR('Detail Sheet Demo'!$H87="",'Detail Sheet Demo'!$H87="Not Approved"),"",'Cover Sheet Demo'!$C$5)</f>
        <v/>
      </c>
      <c r="B83" s="63" t="str">
        <f>IF(OR('Detail Sheet Demo'!$H87="",'Detail Sheet Demo'!$H87="Not Approved"),"","Regular")</f>
        <v/>
      </c>
      <c r="C83" s="62"/>
      <c r="D83" s="65" t="str">
        <f>IF(OR('Detail Sheet Demo'!$H87="",'Detail Sheet Demo'!$H87="Not Approved"),"",'Detail Sheet Demo'!$B87)</f>
        <v/>
      </c>
      <c r="E83" s="56" t="str">
        <f>IF(OR('Detail Sheet Demo'!$H87="",'Detail Sheet Demo'!$H87="Not Approved"),"",'Detail Sheet Demo'!$H87)</f>
        <v/>
      </c>
      <c r="F83" s="56" t="str">
        <f>IF(OR('Detail Sheet Demo'!$H87="",'Detail Sheet Demo'!$H87="Not Approved"),"",'Detail Sheet Demo'!$I87)</f>
        <v/>
      </c>
      <c r="G83" s="56" t="str">
        <f>IF(OR('Detail Sheet Demo'!$H87="",'Detail Sheet Demo'!$H87="Not Approved"),"",'Detail Sheet Demo'!$F87)</f>
        <v/>
      </c>
      <c r="H83" s="57" t="str">
        <f>IF(OR('Detail Sheet Demo'!$H87="",'Detail Sheet Demo'!$H87="Not Approved"),"",'Detail Sheet Demo'!$G87)</f>
        <v/>
      </c>
    </row>
    <row r="84" spans="1:8" x14ac:dyDescent="0.3">
      <c r="A84" s="63" t="str">
        <f>IF(OR('Detail Sheet Demo'!$H88="",'Detail Sheet Demo'!$H88="Not Approved"),"",'Cover Sheet Demo'!$C$5)</f>
        <v/>
      </c>
      <c r="B84" s="63" t="str">
        <f>IF(OR('Detail Sheet Demo'!$H88="",'Detail Sheet Demo'!$H88="Not Approved"),"","Regular")</f>
        <v/>
      </c>
      <c r="C84" s="62"/>
      <c r="D84" s="65" t="str">
        <f>IF(OR('Detail Sheet Demo'!$H88="",'Detail Sheet Demo'!$H88="Not Approved"),"",'Detail Sheet Demo'!$B88)</f>
        <v/>
      </c>
      <c r="E84" s="56" t="str">
        <f>IF(OR('Detail Sheet Demo'!$H88="",'Detail Sheet Demo'!$H88="Not Approved"),"",'Detail Sheet Demo'!$H88)</f>
        <v/>
      </c>
      <c r="F84" s="56" t="str">
        <f>IF(OR('Detail Sheet Demo'!$H88="",'Detail Sheet Demo'!$H88="Not Approved"),"",'Detail Sheet Demo'!$I88)</f>
        <v/>
      </c>
      <c r="G84" s="56" t="str">
        <f>IF(OR('Detail Sheet Demo'!$H88="",'Detail Sheet Demo'!$H88="Not Approved"),"",'Detail Sheet Demo'!$F88)</f>
        <v/>
      </c>
      <c r="H84" s="57" t="str">
        <f>IF(OR('Detail Sheet Demo'!$H88="",'Detail Sheet Demo'!$H88="Not Approved"),"",'Detail Sheet Demo'!$G88)</f>
        <v/>
      </c>
    </row>
    <row r="85" spans="1:8" x14ac:dyDescent="0.3">
      <c r="A85" s="63" t="str">
        <f>IF(OR('Detail Sheet Demo'!$H89="",'Detail Sheet Demo'!$H89="Not Approved"),"",'Cover Sheet Demo'!$C$5)</f>
        <v/>
      </c>
      <c r="B85" s="63" t="str">
        <f>IF(OR('Detail Sheet Demo'!$H89="",'Detail Sheet Demo'!$H89="Not Approved"),"","Regular")</f>
        <v/>
      </c>
      <c r="C85" s="62"/>
      <c r="D85" s="65" t="str">
        <f>IF(OR('Detail Sheet Demo'!$H89="",'Detail Sheet Demo'!$H89="Not Approved"),"",'Detail Sheet Demo'!$B89)</f>
        <v/>
      </c>
      <c r="E85" s="56" t="str">
        <f>IF(OR('Detail Sheet Demo'!$H89="",'Detail Sheet Demo'!$H89="Not Approved"),"",'Detail Sheet Demo'!$H89)</f>
        <v/>
      </c>
      <c r="F85" s="56" t="str">
        <f>IF(OR('Detail Sheet Demo'!$H89="",'Detail Sheet Demo'!$H89="Not Approved"),"",'Detail Sheet Demo'!$I89)</f>
        <v/>
      </c>
      <c r="G85" s="56" t="str">
        <f>IF(OR('Detail Sheet Demo'!$H89="",'Detail Sheet Demo'!$H89="Not Approved"),"",'Detail Sheet Demo'!$F89)</f>
        <v/>
      </c>
      <c r="H85" s="57" t="str">
        <f>IF(OR('Detail Sheet Demo'!$H89="",'Detail Sheet Demo'!$H89="Not Approved"),"",'Detail Sheet Demo'!$G89)</f>
        <v/>
      </c>
    </row>
    <row r="86" spans="1:8" x14ac:dyDescent="0.3">
      <c r="A86" s="63" t="str">
        <f>IF(OR('Detail Sheet Demo'!$H90="",'Detail Sheet Demo'!$H90="Not Approved"),"",'Cover Sheet Demo'!$C$5)</f>
        <v/>
      </c>
      <c r="B86" s="63" t="str">
        <f>IF(OR('Detail Sheet Demo'!$H90="",'Detail Sheet Demo'!$H90="Not Approved"),"","Regular")</f>
        <v/>
      </c>
      <c r="C86" s="62"/>
      <c r="D86" s="65" t="str">
        <f>IF(OR('Detail Sheet Demo'!$H90="",'Detail Sheet Demo'!$H90="Not Approved"),"",'Detail Sheet Demo'!$B90)</f>
        <v/>
      </c>
      <c r="E86" s="56" t="str">
        <f>IF(OR('Detail Sheet Demo'!$H90="",'Detail Sheet Demo'!$H90="Not Approved"),"",'Detail Sheet Demo'!$H90)</f>
        <v/>
      </c>
      <c r="F86" s="56" t="str">
        <f>IF(OR('Detail Sheet Demo'!$H90="",'Detail Sheet Demo'!$H90="Not Approved"),"",'Detail Sheet Demo'!$I90)</f>
        <v/>
      </c>
      <c r="G86" s="56" t="str">
        <f>IF(OR('Detail Sheet Demo'!$H90="",'Detail Sheet Demo'!$H90="Not Approved"),"",'Detail Sheet Demo'!$F90)</f>
        <v/>
      </c>
      <c r="H86" s="57" t="str">
        <f>IF(OR('Detail Sheet Demo'!$H90="",'Detail Sheet Demo'!$H90="Not Approved"),"",'Detail Sheet Demo'!$G90)</f>
        <v/>
      </c>
    </row>
    <row r="87" spans="1:8" x14ac:dyDescent="0.3">
      <c r="A87" s="63" t="str">
        <f>IF(OR('Detail Sheet Demo'!$H91="",'Detail Sheet Demo'!$H91="Not Approved"),"",'Cover Sheet Demo'!$C$5)</f>
        <v/>
      </c>
      <c r="B87" s="63" t="str">
        <f>IF(OR('Detail Sheet Demo'!$H91="",'Detail Sheet Demo'!$H91="Not Approved"),"","Regular")</f>
        <v/>
      </c>
      <c r="C87" s="62"/>
      <c r="D87" s="65" t="str">
        <f>IF(OR('Detail Sheet Demo'!$H91="",'Detail Sheet Demo'!$H91="Not Approved"),"",'Detail Sheet Demo'!$B91)</f>
        <v/>
      </c>
      <c r="E87" s="56" t="str">
        <f>IF(OR('Detail Sheet Demo'!$H91="",'Detail Sheet Demo'!$H91="Not Approved"),"",'Detail Sheet Demo'!$H91)</f>
        <v/>
      </c>
      <c r="F87" s="56" t="str">
        <f>IF(OR('Detail Sheet Demo'!$H91="",'Detail Sheet Demo'!$H91="Not Approved"),"",'Detail Sheet Demo'!$I91)</f>
        <v/>
      </c>
      <c r="G87" s="56" t="str">
        <f>IF(OR('Detail Sheet Demo'!$H91="",'Detail Sheet Demo'!$H91="Not Approved"),"",'Detail Sheet Demo'!$F91)</f>
        <v/>
      </c>
      <c r="H87" s="57" t="str">
        <f>IF(OR('Detail Sheet Demo'!$H91="",'Detail Sheet Demo'!$H91="Not Approved"),"",'Detail Sheet Demo'!$G91)</f>
        <v/>
      </c>
    </row>
    <row r="88" spans="1:8" x14ac:dyDescent="0.3">
      <c r="A88" s="63" t="str">
        <f>IF(OR('Detail Sheet Demo'!$H92="",'Detail Sheet Demo'!$H92="Not Approved"),"",'Cover Sheet Demo'!$C$5)</f>
        <v/>
      </c>
      <c r="B88" s="63" t="str">
        <f>IF(OR('Detail Sheet Demo'!$H92="",'Detail Sheet Demo'!$H92="Not Approved"),"","Regular")</f>
        <v/>
      </c>
      <c r="C88" s="62"/>
      <c r="D88" s="65" t="str">
        <f>IF(OR('Detail Sheet Demo'!$H92="",'Detail Sheet Demo'!$H92="Not Approved"),"",'Detail Sheet Demo'!$B92)</f>
        <v/>
      </c>
      <c r="E88" s="56" t="str">
        <f>IF(OR('Detail Sheet Demo'!$H92="",'Detail Sheet Demo'!$H92="Not Approved"),"",'Detail Sheet Demo'!$H92)</f>
        <v/>
      </c>
      <c r="F88" s="56" t="str">
        <f>IF(OR('Detail Sheet Demo'!$H92="",'Detail Sheet Demo'!$H92="Not Approved"),"",'Detail Sheet Demo'!$I92)</f>
        <v/>
      </c>
      <c r="G88" s="56" t="str">
        <f>IF(OR('Detail Sheet Demo'!$H92="",'Detail Sheet Demo'!$H92="Not Approved"),"",'Detail Sheet Demo'!$F92)</f>
        <v/>
      </c>
      <c r="H88" s="57" t="str">
        <f>IF(OR('Detail Sheet Demo'!$H92="",'Detail Sheet Demo'!$H92="Not Approved"),"",'Detail Sheet Demo'!$G92)</f>
        <v/>
      </c>
    </row>
    <row r="89" spans="1:8" x14ac:dyDescent="0.3">
      <c r="A89" s="63" t="str">
        <f>IF(OR('Detail Sheet Demo'!$H93="",'Detail Sheet Demo'!$H93="Not Approved"),"",'Cover Sheet Demo'!$C$5)</f>
        <v/>
      </c>
      <c r="B89" s="63" t="str">
        <f>IF(OR('Detail Sheet Demo'!$H93="",'Detail Sheet Demo'!$H93="Not Approved"),"","Regular")</f>
        <v/>
      </c>
      <c r="C89" s="62"/>
      <c r="D89" s="65" t="str">
        <f>IF(OR('Detail Sheet Demo'!$H93="",'Detail Sheet Demo'!$H93="Not Approved"),"",'Detail Sheet Demo'!$B93)</f>
        <v/>
      </c>
      <c r="E89" s="56" t="str">
        <f>IF(OR('Detail Sheet Demo'!$H93="",'Detail Sheet Demo'!$H93="Not Approved"),"",'Detail Sheet Demo'!$H93)</f>
        <v/>
      </c>
      <c r="F89" s="56" t="str">
        <f>IF(OR('Detail Sheet Demo'!$H93="",'Detail Sheet Demo'!$H93="Not Approved"),"",'Detail Sheet Demo'!$I93)</f>
        <v/>
      </c>
      <c r="G89" s="56" t="str">
        <f>IF(OR('Detail Sheet Demo'!$H93="",'Detail Sheet Demo'!$H93="Not Approved"),"",'Detail Sheet Demo'!$F93)</f>
        <v/>
      </c>
      <c r="H89" s="57" t="str">
        <f>IF(OR('Detail Sheet Demo'!$H93="",'Detail Sheet Demo'!$H93="Not Approved"),"",'Detail Sheet Demo'!$G93)</f>
        <v/>
      </c>
    </row>
    <row r="90" spans="1:8" x14ac:dyDescent="0.3">
      <c r="A90" s="63" t="str">
        <f>IF(OR('Detail Sheet Demo'!$H94="",'Detail Sheet Demo'!$H94="Not Approved"),"",'Cover Sheet Demo'!$C$5)</f>
        <v/>
      </c>
      <c r="B90" s="63" t="str">
        <f>IF(OR('Detail Sheet Demo'!$H94="",'Detail Sheet Demo'!$H94="Not Approved"),"","Regular")</f>
        <v/>
      </c>
      <c r="C90" s="62"/>
      <c r="D90" s="65" t="str">
        <f>IF(OR('Detail Sheet Demo'!$H94="",'Detail Sheet Demo'!$H94="Not Approved"),"",'Detail Sheet Demo'!$B94)</f>
        <v/>
      </c>
      <c r="E90" s="56" t="str">
        <f>IF(OR('Detail Sheet Demo'!$H94="",'Detail Sheet Demo'!$H94="Not Approved"),"",'Detail Sheet Demo'!$H94)</f>
        <v/>
      </c>
      <c r="F90" s="56" t="str">
        <f>IF(OR('Detail Sheet Demo'!$H94="",'Detail Sheet Demo'!$H94="Not Approved"),"",'Detail Sheet Demo'!$I94)</f>
        <v/>
      </c>
      <c r="G90" s="56" t="str">
        <f>IF(OR('Detail Sheet Demo'!$H94="",'Detail Sheet Demo'!$H94="Not Approved"),"",'Detail Sheet Demo'!$F94)</f>
        <v/>
      </c>
      <c r="H90" s="57" t="str">
        <f>IF(OR('Detail Sheet Demo'!$H94="",'Detail Sheet Demo'!$H94="Not Approved"),"",'Detail Sheet Demo'!$G94)</f>
        <v/>
      </c>
    </row>
    <row r="91" spans="1:8" x14ac:dyDescent="0.3">
      <c r="A91" s="63" t="str">
        <f>IF(OR('Detail Sheet Demo'!$H95="",'Detail Sheet Demo'!$H95="Not Approved"),"",'Cover Sheet Demo'!$C$5)</f>
        <v/>
      </c>
      <c r="B91" s="63" t="str">
        <f>IF(OR('Detail Sheet Demo'!$H95="",'Detail Sheet Demo'!$H95="Not Approved"),"","Regular")</f>
        <v/>
      </c>
      <c r="C91" s="62"/>
      <c r="D91" s="65" t="str">
        <f>IF(OR('Detail Sheet Demo'!$H95="",'Detail Sheet Demo'!$H95="Not Approved"),"",'Detail Sheet Demo'!$B95)</f>
        <v/>
      </c>
      <c r="E91" s="56" t="str">
        <f>IF(OR('Detail Sheet Demo'!$H95="",'Detail Sheet Demo'!$H95="Not Approved"),"",'Detail Sheet Demo'!$H95)</f>
        <v/>
      </c>
      <c r="F91" s="56" t="str">
        <f>IF(OR('Detail Sheet Demo'!$H95="",'Detail Sheet Demo'!$H95="Not Approved"),"",'Detail Sheet Demo'!$I95)</f>
        <v/>
      </c>
      <c r="G91" s="56" t="str">
        <f>IF(OR('Detail Sheet Demo'!$H95="",'Detail Sheet Demo'!$H95="Not Approved"),"",'Detail Sheet Demo'!$F95)</f>
        <v/>
      </c>
      <c r="H91" s="57" t="str">
        <f>IF(OR('Detail Sheet Demo'!$H95="",'Detail Sheet Demo'!$H95="Not Approved"),"",'Detail Sheet Demo'!$G95)</f>
        <v/>
      </c>
    </row>
    <row r="92" spans="1:8" x14ac:dyDescent="0.3">
      <c r="A92" s="63" t="str">
        <f>IF(OR('Detail Sheet Demo'!$H96="",'Detail Sheet Demo'!$H96="Not Approved"),"",'Cover Sheet Demo'!$C$5)</f>
        <v/>
      </c>
      <c r="B92" s="63" t="str">
        <f>IF(OR('Detail Sheet Demo'!$H96="",'Detail Sheet Demo'!$H96="Not Approved"),"","Regular")</f>
        <v/>
      </c>
      <c r="C92" s="62"/>
      <c r="D92" s="65" t="str">
        <f>IF(OR('Detail Sheet Demo'!$H96="",'Detail Sheet Demo'!$H96="Not Approved"),"",'Detail Sheet Demo'!$B96)</f>
        <v/>
      </c>
      <c r="E92" s="56" t="str">
        <f>IF(OR('Detail Sheet Demo'!$H96="",'Detail Sheet Demo'!$H96="Not Approved"),"",'Detail Sheet Demo'!$H96)</f>
        <v/>
      </c>
      <c r="F92" s="56" t="str">
        <f>IF(OR('Detail Sheet Demo'!$H96="",'Detail Sheet Demo'!$H96="Not Approved"),"",'Detail Sheet Demo'!$I96)</f>
        <v/>
      </c>
      <c r="G92" s="56" t="str">
        <f>IF(OR('Detail Sheet Demo'!$H96="",'Detail Sheet Demo'!$H96="Not Approved"),"",'Detail Sheet Demo'!$F96)</f>
        <v/>
      </c>
      <c r="H92" s="57" t="str">
        <f>IF(OR('Detail Sheet Demo'!$H96="",'Detail Sheet Demo'!$H96="Not Approved"),"",'Detail Sheet Demo'!$G96)</f>
        <v/>
      </c>
    </row>
    <row r="93" spans="1:8" x14ac:dyDescent="0.3">
      <c r="A93" s="63" t="str">
        <f>IF(OR('Detail Sheet Demo'!$H97="",'Detail Sheet Demo'!$H97="Not Approved"),"",'Cover Sheet Demo'!$C$5)</f>
        <v/>
      </c>
      <c r="B93" s="63" t="str">
        <f>IF(OR('Detail Sheet Demo'!$H97="",'Detail Sheet Demo'!$H97="Not Approved"),"","Regular")</f>
        <v/>
      </c>
      <c r="C93" s="62"/>
      <c r="D93" s="65" t="str">
        <f>IF(OR('Detail Sheet Demo'!$H97="",'Detail Sheet Demo'!$H97="Not Approved"),"",'Detail Sheet Demo'!$B97)</f>
        <v/>
      </c>
      <c r="E93" s="56" t="str">
        <f>IF(OR('Detail Sheet Demo'!$H97="",'Detail Sheet Demo'!$H97="Not Approved"),"",'Detail Sheet Demo'!$H97)</f>
        <v/>
      </c>
      <c r="F93" s="56" t="str">
        <f>IF(OR('Detail Sheet Demo'!$H97="",'Detail Sheet Demo'!$H97="Not Approved"),"",'Detail Sheet Demo'!$I97)</f>
        <v/>
      </c>
      <c r="G93" s="56" t="str">
        <f>IF(OR('Detail Sheet Demo'!$H97="",'Detail Sheet Demo'!$H97="Not Approved"),"",'Detail Sheet Demo'!$F97)</f>
        <v/>
      </c>
      <c r="H93" s="57" t="str">
        <f>IF(OR('Detail Sheet Demo'!$H97="",'Detail Sheet Demo'!$H97="Not Approved"),"",'Detail Sheet Demo'!$G97)</f>
        <v/>
      </c>
    </row>
    <row r="94" spans="1:8" x14ac:dyDescent="0.3">
      <c r="A94" s="63" t="str">
        <f>IF(OR('Detail Sheet Demo'!$H98="",'Detail Sheet Demo'!$H98="Not Approved"),"",'Cover Sheet Demo'!$C$5)</f>
        <v/>
      </c>
      <c r="B94" s="63" t="str">
        <f>IF(OR('Detail Sheet Demo'!$H98="",'Detail Sheet Demo'!$H98="Not Approved"),"","Regular")</f>
        <v/>
      </c>
      <c r="C94" s="62"/>
      <c r="D94" s="65" t="str">
        <f>IF(OR('Detail Sheet Demo'!$H98="",'Detail Sheet Demo'!$H98="Not Approved"),"",'Detail Sheet Demo'!$B98)</f>
        <v/>
      </c>
      <c r="E94" s="56" t="str">
        <f>IF(OR('Detail Sheet Demo'!$H98="",'Detail Sheet Demo'!$H98="Not Approved"),"",'Detail Sheet Demo'!$H98)</f>
        <v/>
      </c>
      <c r="F94" s="56" t="str">
        <f>IF(OR('Detail Sheet Demo'!$H98="",'Detail Sheet Demo'!$H98="Not Approved"),"",'Detail Sheet Demo'!$I98)</f>
        <v/>
      </c>
      <c r="G94" s="56" t="str">
        <f>IF(OR('Detail Sheet Demo'!$H98="",'Detail Sheet Demo'!$H98="Not Approved"),"",'Detail Sheet Demo'!$F98)</f>
        <v/>
      </c>
      <c r="H94" s="57" t="str">
        <f>IF(OR('Detail Sheet Demo'!$H98="",'Detail Sheet Demo'!$H98="Not Approved"),"",'Detail Sheet Demo'!$G98)</f>
        <v/>
      </c>
    </row>
    <row r="95" spans="1:8" x14ac:dyDescent="0.3">
      <c r="A95" s="63" t="str">
        <f>IF(OR('Detail Sheet Demo'!$H99="",'Detail Sheet Demo'!$H99="Not Approved"),"",'Cover Sheet Demo'!$C$5)</f>
        <v/>
      </c>
      <c r="B95" s="63" t="str">
        <f>IF(OR('Detail Sheet Demo'!$H99="",'Detail Sheet Demo'!$H99="Not Approved"),"","Regular")</f>
        <v/>
      </c>
      <c r="C95" s="62"/>
      <c r="D95" s="65" t="str">
        <f>IF(OR('Detail Sheet Demo'!$H99="",'Detail Sheet Demo'!$H99="Not Approved"),"",'Detail Sheet Demo'!$B99)</f>
        <v/>
      </c>
      <c r="E95" s="56" t="str">
        <f>IF(OR('Detail Sheet Demo'!$H99="",'Detail Sheet Demo'!$H99="Not Approved"),"",'Detail Sheet Demo'!$H99)</f>
        <v/>
      </c>
      <c r="F95" s="56" t="str">
        <f>IF(OR('Detail Sheet Demo'!$H99="",'Detail Sheet Demo'!$H99="Not Approved"),"",'Detail Sheet Demo'!$I99)</f>
        <v/>
      </c>
      <c r="G95" s="56" t="str">
        <f>IF(OR('Detail Sheet Demo'!$H99="",'Detail Sheet Demo'!$H99="Not Approved"),"",'Detail Sheet Demo'!$F99)</f>
        <v/>
      </c>
      <c r="H95" s="57" t="str">
        <f>IF(OR('Detail Sheet Demo'!$H99="",'Detail Sheet Demo'!$H99="Not Approved"),"",'Detail Sheet Demo'!$G99)</f>
        <v/>
      </c>
    </row>
    <row r="96" spans="1:8" x14ac:dyDescent="0.3">
      <c r="A96" s="63" t="str">
        <f>IF(OR('Detail Sheet Demo'!$H100="",'Detail Sheet Demo'!$H100="Not Approved"),"",'Cover Sheet Demo'!$C$5)</f>
        <v/>
      </c>
      <c r="B96" s="63" t="str">
        <f>IF(OR('Detail Sheet Demo'!$H100="",'Detail Sheet Demo'!$H100="Not Approved"),"","Regular")</f>
        <v/>
      </c>
      <c r="C96" s="62"/>
      <c r="D96" s="65" t="str">
        <f>IF(OR('Detail Sheet Demo'!$H100="",'Detail Sheet Demo'!$H100="Not Approved"),"",'Detail Sheet Demo'!$B100)</f>
        <v/>
      </c>
      <c r="E96" s="56" t="str">
        <f>IF(OR('Detail Sheet Demo'!$H100="",'Detail Sheet Demo'!$H100="Not Approved"),"",'Detail Sheet Demo'!$H100)</f>
        <v/>
      </c>
      <c r="F96" s="56" t="str">
        <f>IF(OR('Detail Sheet Demo'!$H100="",'Detail Sheet Demo'!$H100="Not Approved"),"",'Detail Sheet Demo'!$I100)</f>
        <v/>
      </c>
      <c r="G96" s="56" t="str">
        <f>IF(OR('Detail Sheet Demo'!$H100="",'Detail Sheet Demo'!$H100="Not Approved"),"",'Detail Sheet Demo'!$F100)</f>
        <v/>
      </c>
      <c r="H96" s="57" t="str">
        <f>IF(OR('Detail Sheet Demo'!$H100="",'Detail Sheet Demo'!$H100="Not Approved"),"",'Detail Sheet Demo'!$G100)</f>
        <v/>
      </c>
    </row>
    <row r="97" spans="1:8" x14ac:dyDescent="0.3">
      <c r="A97" s="63" t="str">
        <f>IF(OR('Detail Sheet Demo'!$H101="",'Detail Sheet Demo'!$H101="Not Approved"),"",'Cover Sheet Demo'!$C$5)</f>
        <v/>
      </c>
      <c r="B97" s="63" t="str">
        <f>IF(OR('Detail Sheet Demo'!$H101="",'Detail Sheet Demo'!$H101="Not Approved"),"","Regular")</f>
        <v/>
      </c>
      <c r="C97" s="62"/>
      <c r="D97" s="65" t="str">
        <f>IF(OR('Detail Sheet Demo'!$H101="",'Detail Sheet Demo'!$H101="Not Approved"),"",'Detail Sheet Demo'!$B101)</f>
        <v/>
      </c>
      <c r="E97" s="56" t="str">
        <f>IF(OR('Detail Sheet Demo'!$H101="",'Detail Sheet Demo'!$H101="Not Approved"),"",'Detail Sheet Demo'!$H101)</f>
        <v/>
      </c>
      <c r="F97" s="56" t="str">
        <f>IF(OR('Detail Sheet Demo'!$H101="",'Detail Sheet Demo'!$H101="Not Approved"),"",'Detail Sheet Demo'!$I101)</f>
        <v/>
      </c>
      <c r="G97" s="56" t="str">
        <f>IF(OR('Detail Sheet Demo'!$H101="",'Detail Sheet Demo'!$H101="Not Approved"),"",'Detail Sheet Demo'!$F101)</f>
        <v/>
      </c>
      <c r="H97" s="57" t="str">
        <f>IF(OR('Detail Sheet Demo'!$H101="",'Detail Sheet Demo'!$H101="Not Approved"),"",'Detail Sheet Demo'!$G101)</f>
        <v/>
      </c>
    </row>
    <row r="98" spans="1:8" x14ac:dyDescent="0.3">
      <c r="A98" s="63" t="str">
        <f>IF(OR('Detail Sheet Demo'!$H102="",'Detail Sheet Demo'!$H102="Not Approved"),"",'Cover Sheet Demo'!$C$5)</f>
        <v/>
      </c>
      <c r="B98" s="63" t="str">
        <f>IF(OR('Detail Sheet Demo'!$H102="",'Detail Sheet Demo'!$H102="Not Approved"),"","Regular")</f>
        <v/>
      </c>
      <c r="C98" s="62"/>
      <c r="D98" s="65" t="str">
        <f>IF(OR('Detail Sheet Demo'!$H102="",'Detail Sheet Demo'!$H102="Not Approved"),"",'Detail Sheet Demo'!$B102)</f>
        <v/>
      </c>
      <c r="E98" s="56" t="str">
        <f>IF(OR('Detail Sheet Demo'!$H102="",'Detail Sheet Demo'!$H102="Not Approved"),"",'Detail Sheet Demo'!$H102)</f>
        <v/>
      </c>
      <c r="F98" s="56" t="str">
        <f>IF(OR('Detail Sheet Demo'!$H102="",'Detail Sheet Demo'!$H102="Not Approved"),"",'Detail Sheet Demo'!$I102)</f>
        <v/>
      </c>
      <c r="G98" s="56" t="str">
        <f>IF(OR('Detail Sheet Demo'!$H102="",'Detail Sheet Demo'!$H102="Not Approved"),"",'Detail Sheet Demo'!$F102)</f>
        <v/>
      </c>
      <c r="H98" s="57" t="str">
        <f>IF(OR('Detail Sheet Demo'!$H102="",'Detail Sheet Demo'!$H102="Not Approved"),"",'Detail Sheet Demo'!$G102)</f>
        <v/>
      </c>
    </row>
    <row r="99" spans="1:8" x14ac:dyDescent="0.3">
      <c r="A99" s="63" t="str">
        <f>IF(OR('Detail Sheet Demo'!$H103="",'Detail Sheet Demo'!$H103="Not Approved"),"",'Cover Sheet Demo'!$C$5)</f>
        <v/>
      </c>
      <c r="B99" s="63" t="str">
        <f>IF(OR('Detail Sheet Demo'!$H103="",'Detail Sheet Demo'!$H103="Not Approved"),"","Regular")</f>
        <v/>
      </c>
      <c r="C99" s="62"/>
      <c r="D99" s="65" t="str">
        <f>IF(OR('Detail Sheet Demo'!$H103="",'Detail Sheet Demo'!$H103="Not Approved"),"",'Detail Sheet Demo'!$B103)</f>
        <v/>
      </c>
      <c r="E99" s="56" t="str">
        <f>IF(OR('Detail Sheet Demo'!$H103="",'Detail Sheet Demo'!$H103="Not Approved"),"",'Detail Sheet Demo'!$H103)</f>
        <v/>
      </c>
      <c r="F99" s="56" t="str">
        <f>IF(OR('Detail Sheet Demo'!$H103="",'Detail Sheet Demo'!$H103="Not Approved"),"",'Detail Sheet Demo'!$I103)</f>
        <v/>
      </c>
      <c r="G99" s="56" t="str">
        <f>IF(OR('Detail Sheet Demo'!$H103="",'Detail Sheet Demo'!$H103="Not Approved"),"",'Detail Sheet Demo'!$F103)</f>
        <v/>
      </c>
      <c r="H99" s="57" t="str">
        <f>IF(OR('Detail Sheet Demo'!$H103="",'Detail Sheet Demo'!$H103="Not Approved"),"",'Detail Sheet Demo'!$G103)</f>
        <v/>
      </c>
    </row>
    <row r="100" spans="1:8" x14ac:dyDescent="0.3">
      <c r="A100" s="63" t="str">
        <f>IF(OR('Detail Sheet Demo'!$H104="",'Detail Sheet Demo'!$H104="Not Approved"),"",'Cover Sheet Demo'!$C$5)</f>
        <v/>
      </c>
      <c r="B100" s="63" t="str">
        <f>IF(OR('Detail Sheet Demo'!$H104="",'Detail Sheet Demo'!$H104="Not Approved"),"","Regular")</f>
        <v/>
      </c>
      <c r="C100" s="62"/>
      <c r="D100" s="65" t="str">
        <f>IF(OR('Detail Sheet Demo'!$H104="",'Detail Sheet Demo'!$H104="Not Approved"),"",'Detail Sheet Demo'!$B104)</f>
        <v/>
      </c>
      <c r="E100" s="56" t="str">
        <f>IF(OR('Detail Sheet Demo'!$H104="",'Detail Sheet Demo'!$H104="Not Approved"),"",'Detail Sheet Demo'!$H104)</f>
        <v/>
      </c>
      <c r="F100" s="56" t="str">
        <f>IF(OR('Detail Sheet Demo'!$H104="",'Detail Sheet Demo'!$H104="Not Approved"),"",'Detail Sheet Demo'!$I104)</f>
        <v/>
      </c>
      <c r="G100" s="56" t="str">
        <f>IF(OR('Detail Sheet Demo'!$H104="",'Detail Sheet Demo'!$H104="Not Approved"),"",'Detail Sheet Demo'!$F104)</f>
        <v/>
      </c>
      <c r="H100" s="57" t="str">
        <f>IF(OR('Detail Sheet Demo'!$H104="",'Detail Sheet Demo'!$H104="Not Approved"),"",'Detail Sheet Demo'!$G104)</f>
        <v/>
      </c>
    </row>
    <row r="101" spans="1:8" x14ac:dyDescent="0.3">
      <c r="A101" s="63" t="str">
        <f>IF(OR('Detail Sheet Demo'!$H105="",'Detail Sheet Demo'!$H105="Not Approved"),"",'Cover Sheet Demo'!$C$5)</f>
        <v/>
      </c>
      <c r="B101" s="63" t="str">
        <f>IF(OR('Detail Sheet Demo'!$H105="",'Detail Sheet Demo'!$H105="Not Approved"),"","Regular")</f>
        <v/>
      </c>
      <c r="C101" s="62"/>
      <c r="D101" s="65" t="str">
        <f>IF(OR('Detail Sheet Demo'!$H105="",'Detail Sheet Demo'!$H105="Not Approved"),"",'Detail Sheet Demo'!$B105)</f>
        <v/>
      </c>
      <c r="E101" s="56" t="str">
        <f>IF(OR('Detail Sheet Demo'!$H105="",'Detail Sheet Demo'!$H105="Not Approved"),"",'Detail Sheet Demo'!$H105)</f>
        <v/>
      </c>
      <c r="F101" s="56" t="str">
        <f>IF(OR('Detail Sheet Demo'!$H105="",'Detail Sheet Demo'!$H105="Not Approved"),"",'Detail Sheet Demo'!$I105)</f>
        <v/>
      </c>
      <c r="G101" s="56" t="str">
        <f>IF(OR('Detail Sheet Demo'!$H105="",'Detail Sheet Demo'!$H105="Not Approved"),"",'Detail Sheet Demo'!$F105)</f>
        <v/>
      </c>
      <c r="H101" s="57" t="str">
        <f>IF(OR('Detail Sheet Demo'!$H105="",'Detail Sheet Demo'!$H105="Not Approved"),"",'Detail Sheet Demo'!$G105)</f>
        <v/>
      </c>
    </row>
    <row r="102" spans="1:8" x14ac:dyDescent="0.3">
      <c r="A102" s="63" t="str">
        <f>IF(OR('Detail Sheet Demo'!$H106="",'Detail Sheet Demo'!$H106="Not Approved"),"",'Cover Sheet Demo'!$C$5)</f>
        <v/>
      </c>
      <c r="B102" s="63" t="str">
        <f>IF(OR('Detail Sheet Demo'!$H106="",'Detail Sheet Demo'!$H106="Not Approved"),"","Regular")</f>
        <v/>
      </c>
      <c r="C102" s="62"/>
      <c r="D102" s="65" t="str">
        <f>IF(OR('Detail Sheet Demo'!$H106="",'Detail Sheet Demo'!$H106="Not Approved"),"",'Detail Sheet Demo'!$B106)</f>
        <v/>
      </c>
      <c r="E102" s="56" t="str">
        <f>IF(OR('Detail Sheet Demo'!$H106="",'Detail Sheet Demo'!$H106="Not Approved"),"",'Detail Sheet Demo'!$H106)</f>
        <v/>
      </c>
      <c r="F102" s="56" t="str">
        <f>IF(OR('Detail Sheet Demo'!$H106="",'Detail Sheet Demo'!$H106="Not Approved"),"",'Detail Sheet Demo'!$I106)</f>
        <v/>
      </c>
      <c r="G102" s="56" t="str">
        <f>IF(OR('Detail Sheet Demo'!$H106="",'Detail Sheet Demo'!$H106="Not Approved"),"",'Detail Sheet Demo'!$F106)</f>
        <v/>
      </c>
      <c r="H102" s="57" t="str">
        <f>IF(OR('Detail Sheet Demo'!$H106="",'Detail Sheet Demo'!$H106="Not Approved"),"",'Detail Sheet Demo'!$G106)</f>
        <v/>
      </c>
    </row>
    <row r="103" spans="1:8" x14ac:dyDescent="0.3">
      <c r="A103" s="63" t="str">
        <f>IF(OR('Detail Sheet Demo'!$H107="",'Detail Sheet Demo'!$H107="Not Approved"),"",'Cover Sheet Demo'!$C$5)</f>
        <v/>
      </c>
      <c r="B103" s="63" t="str">
        <f>IF(OR('Detail Sheet Demo'!$H107="",'Detail Sheet Demo'!$H107="Not Approved"),"","Regular")</f>
        <v/>
      </c>
      <c r="C103" s="62"/>
      <c r="D103" s="65" t="str">
        <f>IF(OR('Detail Sheet Demo'!$H107="",'Detail Sheet Demo'!$H107="Not Approved"),"",'Detail Sheet Demo'!$B107)</f>
        <v/>
      </c>
      <c r="E103" s="56" t="str">
        <f>IF(OR('Detail Sheet Demo'!$H107="",'Detail Sheet Demo'!$H107="Not Approved"),"",'Detail Sheet Demo'!$H107)</f>
        <v/>
      </c>
      <c r="F103" s="56" t="str">
        <f>IF(OR('Detail Sheet Demo'!$H107="",'Detail Sheet Demo'!$H107="Not Approved"),"",'Detail Sheet Demo'!$I107)</f>
        <v/>
      </c>
      <c r="G103" s="56" t="str">
        <f>IF(OR('Detail Sheet Demo'!$H107="",'Detail Sheet Demo'!$H107="Not Approved"),"",'Detail Sheet Demo'!$F107)</f>
        <v/>
      </c>
      <c r="H103" s="57" t="str">
        <f>IF(OR('Detail Sheet Demo'!$H107="",'Detail Sheet Demo'!$H107="Not Approved"),"",'Detail Sheet Demo'!$G107)</f>
        <v/>
      </c>
    </row>
    <row r="104" spans="1:8" x14ac:dyDescent="0.3">
      <c r="A104" s="63" t="str">
        <f>IF(OR('Detail Sheet Demo'!$H108="",'Detail Sheet Demo'!$H108="Not Approved"),"",'Cover Sheet Demo'!$C$5)</f>
        <v/>
      </c>
      <c r="B104" s="63" t="str">
        <f>IF(OR('Detail Sheet Demo'!$H108="",'Detail Sheet Demo'!$H108="Not Approved"),"","Regular")</f>
        <v/>
      </c>
      <c r="C104" s="62"/>
      <c r="D104" s="65" t="str">
        <f>IF(OR('Detail Sheet Demo'!$H108="",'Detail Sheet Demo'!$H108="Not Approved"),"",'Detail Sheet Demo'!$B108)</f>
        <v/>
      </c>
      <c r="E104" s="56" t="str">
        <f>IF(OR('Detail Sheet Demo'!$H108="",'Detail Sheet Demo'!$H108="Not Approved"),"",'Detail Sheet Demo'!$H108)</f>
        <v/>
      </c>
      <c r="F104" s="56" t="str">
        <f>IF(OR('Detail Sheet Demo'!$H108="",'Detail Sheet Demo'!$H108="Not Approved"),"",'Detail Sheet Demo'!$I108)</f>
        <v/>
      </c>
      <c r="G104" s="56" t="str">
        <f>IF(OR('Detail Sheet Demo'!$H108="",'Detail Sheet Demo'!$H108="Not Approved"),"",'Detail Sheet Demo'!$F108)</f>
        <v/>
      </c>
      <c r="H104" s="57" t="str">
        <f>IF(OR('Detail Sheet Demo'!$H108="",'Detail Sheet Demo'!$H108="Not Approved"),"",'Detail Sheet Demo'!$G108)</f>
        <v/>
      </c>
    </row>
    <row r="105" spans="1:8" x14ac:dyDescent="0.3">
      <c r="A105" s="63" t="str">
        <f>IF(OR('Detail Sheet Demo'!$H109="",'Detail Sheet Demo'!$H109="Not Approved"),"",'Cover Sheet Demo'!$C$5)</f>
        <v/>
      </c>
      <c r="B105" s="63" t="str">
        <f>IF(OR('Detail Sheet Demo'!$H109="",'Detail Sheet Demo'!$H109="Not Approved"),"","Regular")</f>
        <v/>
      </c>
      <c r="C105" s="62"/>
      <c r="D105" s="65" t="str">
        <f>IF(OR('Detail Sheet Demo'!$H109="",'Detail Sheet Demo'!$H109="Not Approved"),"",'Detail Sheet Demo'!$B109)</f>
        <v/>
      </c>
      <c r="E105" s="56" t="str">
        <f>IF(OR('Detail Sheet Demo'!$H109="",'Detail Sheet Demo'!$H109="Not Approved"),"",'Detail Sheet Demo'!$H109)</f>
        <v/>
      </c>
      <c r="F105" s="56" t="str">
        <f>IF(OR('Detail Sheet Demo'!$H109="",'Detail Sheet Demo'!$H109="Not Approved"),"",'Detail Sheet Demo'!$I109)</f>
        <v/>
      </c>
      <c r="G105" s="56" t="str">
        <f>IF(OR('Detail Sheet Demo'!$H109="",'Detail Sheet Demo'!$H109="Not Approved"),"",'Detail Sheet Demo'!$F109)</f>
        <v/>
      </c>
      <c r="H105" s="57" t="str">
        <f>IF(OR('Detail Sheet Demo'!$H109="",'Detail Sheet Demo'!$H109="Not Approved"),"",'Detail Sheet Demo'!$G109)</f>
        <v/>
      </c>
    </row>
    <row r="106" spans="1:8" x14ac:dyDescent="0.3">
      <c r="A106" s="63" t="str">
        <f>IF(OR('Detail Sheet Demo'!$H110="",'Detail Sheet Demo'!$H110="Not Approved"),"",'Cover Sheet Demo'!$C$5)</f>
        <v/>
      </c>
      <c r="B106" s="63" t="str">
        <f>IF(OR('Detail Sheet Demo'!$H110="",'Detail Sheet Demo'!$H110="Not Approved"),"","Regular")</f>
        <v/>
      </c>
      <c r="C106" s="62"/>
      <c r="D106" s="65" t="str">
        <f>IF(OR('Detail Sheet Demo'!$H110="",'Detail Sheet Demo'!$H110="Not Approved"),"",'Detail Sheet Demo'!$B110)</f>
        <v/>
      </c>
      <c r="E106" s="56" t="str">
        <f>IF(OR('Detail Sheet Demo'!$H110="",'Detail Sheet Demo'!$H110="Not Approved"),"",'Detail Sheet Demo'!$H110)</f>
        <v/>
      </c>
      <c r="F106" s="56" t="str">
        <f>IF(OR('Detail Sheet Demo'!$H110="",'Detail Sheet Demo'!$H110="Not Approved"),"",'Detail Sheet Demo'!$I110)</f>
        <v/>
      </c>
      <c r="G106" s="56" t="str">
        <f>IF(OR('Detail Sheet Demo'!$H110="",'Detail Sheet Demo'!$H110="Not Approved"),"",'Detail Sheet Demo'!$F110)</f>
        <v/>
      </c>
      <c r="H106" s="57" t="str">
        <f>IF(OR('Detail Sheet Demo'!$H110="",'Detail Sheet Demo'!$H110="Not Approved"),"",'Detail Sheet Demo'!$G110)</f>
        <v/>
      </c>
    </row>
    <row r="107" spans="1:8" x14ac:dyDescent="0.3">
      <c r="A107" s="63" t="str">
        <f>IF(OR('Detail Sheet Demo'!$H111="",'Detail Sheet Demo'!$H111="Not Approved"),"",'Cover Sheet Demo'!$C$5)</f>
        <v/>
      </c>
      <c r="B107" s="63" t="str">
        <f>IF(OR('Detail Sheet Demo'!$H111="",'Detail Sheet Demo'!$H111="Not Approved"),"","Regular")</f>
        <v/>
      </c>
      <c r="C107" s="62"/>
      <c r="D107" s="65" t="str">
        <f>IF(OR('Detail Sheet Demo'!$H111="",'Detail Sheet Demo'!$H111="Not Approved"),"",'Detail Sheet Demo'!$B111)</f>
        <v/>
      </c>
      <c r="E107" s="56" t="str">
        <f>IF(OR('Detail Sheet Demo'!$H111="",'Detail Sheet Demo'!$H111="Not Approved"),"",'Detail Sheet Demo'!$H111)</f>
        <v/>
      </c>
      <c r="F107" s="56" t="str">
        <f>IF(OR('Detail Sheet Demo'!$H111="",'Detail Sheet Demo'!$H111="Not Approved"),"",'Detail Sheet Demo'!$I111)</f>
        <v/>
      </c>
      <c r="G107" s="56" t="str">
        <f>IF(OR('Detail Sheet Demo'!$H111="",'Detail Sheet Demo'!$H111="Not Approved"),"",'Detail Sheet Demo'!$F111)</f>
        <v/>
      </c>
      <c r="H107" s="57" t="str">
        <f>IF(OR('Detail Sheet Demo'!$H111="",'Detail Sheet Demo'!$H111="Not Approved"),"",'Detail Sheet Demo'!$G111)</f>
        <v/>
      </c>
    </row>
    <row r="108" spans="1:8" x14ac:dyDescent="0.3">
      <c r="A108" s="63" t="str">
        <f>IF(OR('Detail Sheet Demo'!$H112="",'Detail Sheet Demo'!$H112="Not Approved"),"",'Cover Sheet Demo'!$C$5)</f>
        <v/>
      </c>
      <c r="B108" s="63" t="str">
        <f>IF(OR('Detail Sheet Demo'!$H112="",'Detail Sheet Demo'!$H112="Not Approved"),"","Regular")</f>
        <v/>
      </c>
      <c r="C108" s="62"/>
      <c r="D108" s="65" t="str">
        <f>IF(OR('Detail Sheet Demo'!$H112="",'Detail Sheet Demo'!$H112="Not Approved"),"",'Detail Sheet Demo'!$B112)</f>
        <v/>
      </c>
      <c r="E108" s="56" t="str">
        <f>IF(OR('Detail Sheet Demo'!$H112="",'Detail Sheet Demo'!$H112="Not Approved"),"",'Detail Sheet Demo'!$H112)</f>
        <v/>
      </c>
      <c r="F108" s="56" t="str">
        <f>IF(OR('Detail Sheet Demo'!$H112="",'Detail Sheet Demo'!$H112="Not Approved"),"",'Detail Sheet Demo'!$I112)</f>
        <v/>
      </c>
      <c r="G108" s="56" t="str">
        <f>IF(OR('Detail Sheet Demo'!$H112="",'Detail Sheet Demo'!$H112="Not Approved"),"",'Detail Sheet Demo'!$F112)</f>
        <v/>
      </c>
      <c r="H108" s="57" t="str">
        <f>IF(OR('Detail Sheet Demo'!$H112="",'Detail Sheet Demo'!$H112="Not Approved"),"",'Detail Sheet Demo'!$G112)</f>
        <v/>
      </c>
    </row>
    <row r="109" spans="1:8" x14ac:dyDescent="0.3">
      <c r="A109" s="63" t="str">
        <f>IF(OR('Detail Sheet Demo'!$H113="",'Detail Sheet Demo'!$H113="Not Approved"),"",'Cover Sheet Demo'!$C$5)</f>
        <v/>
      </c>
      <c r="B109" s="63" t="str">
        <f>IF(OR('Detail Sheet Demo'!$H113="",'Detail Sheet Demo'!$H113="Not Approved"),"","Regular")</f>
        <v/>
      </c>
      <c r="C109" s="62"/>
      <c r="D109" s="65" t="str">
        <f>IF(OR('Detail Sheet Demo'!$H113="",'Detail Sheet Demo'!$H113="Not Approved"),"",'Detail Sheet Demo'!$B113)</f>
        <v/>
      </c>
      <c r="E109" s="56" t="str">
        <f>IF(OR('Detail Sheet Demo'!$H113="",'Detail Sheet Demo'!$H113="Not Approved"),"",'Detail Sheet Demo'!$H113)</f>
        <v/>
      </c>
      <c r="F109" s="56" t="str">
        <f>IF(OR('Detail Sheet Demo'!$H113="",'Detail Sheet Demo'!$H113="Not Approved"),"",'Detail Sheet Demo'!$I113)</f>
        <v/>
      </c>
      <c r="G109" s="56" t="str">
        <f>IF(OR('Detail Sheet Demo'!$H113="",'Detail Sheet Demo'!$H113="Not Approved"),"",'Detail Sheet Demo'!$F113)</f>
        <v/>
      </c>
      <c r="H109" s="57" t="str">
        <f>IF(OR('Detail Sheet Demo'!$H113="",'Detail Sheet Demo'!$H113="Not Approved"),"",'Detail Sheet Demo'!$G113)</f>
        <v/>
      </c>
    </row>
    <row r="110" spans="1:8" x14ac:dyDescent="0.3">
      <c r="A110" s="63" t="str">
        <f>IF(OR('Detail Sheet Demo'!$H114="",'Detail Sheet Demo'!$H114="Not Approved"),"",'Cover Sheet Demo'!$C$5)</f>
        <v/>
      </c>
      <c r="B110" s="63" t="str">
        <f>IF(OR('Detail Sheet Demo'!$H114="",'Detail Sheet Demo'!$H114="Not Approved"),"","Regular")</f>
        <v/>
      </c>
      <c r="C110" s="62"/>
      <c r="D110" s="65" t="str">
        <f>IF(OR('Detail Sheet Demo'!$H114="",'Detail Sheet Demo'!$H114="Not Approved"),"",'Detail Sheet Demo'!$B114)</f>
        <v/>
      </c>
      <c r="E110" s="56" t="str">
        <f>IF(OR('Detail Sheet Demo'!$H114="",'Detail Sheet Demo'!$H114="Not Approved"),"",'Detail Sheet Demo'!$H114)</f>
        <v/>
      </c>
      <c r="F110" s="56" t="str">
        <f>IF(OR('Detail Sheet Demo'!$H114="",'Detail Sheet Demo'!$H114="Not Approved"),"",'Detail Sheet Demo'!$I114)</f>
        <v/>
      </c>
      <c r="G110" s="56" t="str">
        <f>IF(OR('Detail Sheet Demo'!$H114="",'Detail Sheet Demo'!$H114="Not Approved"),"",'Detail Sheet Demo'!$F114)</f>
        <v/>
      </c>
      <c r="H110" s="57" t="str">
        <f>IF(OR('Detail Sheet Demo'!$H114="",'Detail Sheet Demo'!$H114="Not Approved"),"",'Detail Sheet Demo'!$G114)</f>
        <v/>
      </c>
    </row>
    <row r="111" spans="1:8" x14ac:dyDescent="0.3">
      <c r="A111" s="63" t="str">
        <f>IF(OR('Detail Sheet Demo'!$H115="",'Detail Sheet Demo'!$H115="Not Approved"),"",'Cover Sheet Demo'!$C$5)</f>
        <v/>
      </c>
      <c r="B111" s="63" t="str">
        <f>IF(OR('Detail Sheet Demo'!$H115="",'Detail Sheet Demo'!$H115="Not Approved"),"","Regular")</f>
        <v/>
      </c>
      <c r="C111" s="62"/>
      <c r="D111" s="65" t="str">
        <f>IF(OR('Detail Sheet Demo'!$H115="",'Detail Sheet Demo'!$H115="Not Approved"),"",'Detail Sheet Demo'!$B115)</f>
        <v/>
      </c>
      <c r="E111" s="56" t="str">
        <f>IF(OR('Detail Sheet Demo'!$H115="",'Detail Sheet Demo'!$H115="Not Approved"),"",'Detail Sheet Demo'!$H115)</f>
        <v/>
      </c>
      <c r="F111" s="56" t="str">
        <f>IF(OR('Detail Sheet Demo'!$H115="",'Detail Sheet Demo'!$H115="Not Approved"),"",'Detail Sheet Demo'!$I115)</f>
        <v/>
      </c>
      <c r="G111" s="56" t="str">
        <f>IF(OR('Detail Sheet Demo'!$H115="",'Detail Sheet Demo'!$H115="Not Approved"),"",'Detail Sheet Demo'!$F115)</f>
        <v/>
      </c>
      <c r="H111" s="57" t="str">
        <f>IF(OR('Detail Sheet Demo'!$H115="",'Detail Sheet Demo'!$H115="Not Approved"),"",'Detail Sheet Demo'!$G115)</f>
        <v/>
      </c>
    </row>
    <row r="112" spans="1:8" x14ac:dyDescent="0.3">
      <c r="A112" s="63" t="str">
        <f>IF(OR('Detail Sheet Demo'!$H116="",'Detail Sheet Demo'!$H116="Not Approved"),"",'Cover Sheet Demo'!$C$5)</f>
        <v/>
      </c>
      <c r="B112" s="63" t="str">
        <f>IF(OR('Detail Sheet Demo'!$H116="",'Detail Sheet Demo'!$H116="Not Approved"),"","Regular")</f>
        <v/>
      </c>
      <c r="C112" s="62"/>
      <c r="D112" s="65" t="str">
        <f>IF(OR('Detail Sheet Demo'!$H116="",'Detail Sheet Demo'!$H116="Not Approved"),"",'Detail Sheet Demo'!$B116)</f>
        <v/>
      </c>
      <c r="E112" s="56" t="str">
        <f>IF(OR('Detail Sheet Demo'!$H116="",'Detail Sheet Demo'!$H116="Not Approved"),"",'Detail Sheet Demo'!$H116)</f>
        <v/>
      </c>
      <c r="F112" s="56" t="str">
        <f>IF(OR('Detail Sheet Demo'!$H116="",'Detail Sheet Demo'!$H116="Not Approved"),"",'Detail Sheet Demo'!$I116)</f>
        <v/>
      </c>
      <c r="G112" s="56" t="str">
        <f>IF(OR('Detail Sheet Demo'!$H116="",'Detail Sheet Demo'!$H116="Not Approved"),"",'Detail Sheet Demo'!$F116)</f>
        <v/>
      </c>
      <c r="H112" s="57" t="str">
        <f>IF(OR('Detail Sheet Demo'!$H116="",'Detail Sheet Demo'!$H116="Not Approved"),"",'Detail Sheet Demo'!$G116)</f>
        <v/>
      </c>
    </row>
    <row r="113" spans="1:8" x14ac:dyDescent="0.3">
      <c r="A113" s="63" t="str">
        <f>IF(OR('Detail Sheet Demo'!$H117="",'Detail Sheet Demo'!$H117="Not Approved"),"",'Cover Sheet Demo'!$C$5)</f>
        <v/>
      </c>
      <c r="B113" s="63" t="str">
        <f>IF(OR('Detail Sheet Demo'!$H117="",'Detail Sheet Demo'!$H117="Not Approved"),"","Regular")</f>
        <v/>
      </c>
      <c r="C113" s="62"/>
      <c r="D113" s="65" t="str">
        <f>IF(OR('Detail Sheet Demo'!$H117="",'Detail Sheet Demo'!$H117="Not Approved"),"",'Detail Sheet Demo'!$B117)</f>
        <v/>
      </c>
      <c r="E113" s="56" t="str">
        <f>IF(OR('Detail Sheet Demo'!$H117="",'Detail Sheet Demo'!$H117="Not Approved"),"",'Detail Sheet Demo'!$H117)</f>
        <v/>
      </c>
      <c r="F113" s="56" t="str">
        <f>IF(OR('Detail Sheet Demo'!$H117="",'Detail Sheet Demo'!$H117="Not Approved"),"",'Detail Sheet Demo'!$I117)</f>
        <v/>
      </c>
      <c r="G113" s="56" t="str">
        <f>IF(OR('Detail Sheet Demo'!$H117="",'Detail Sheet Demo'!$H117="Not Approved"),"",'Detail Sheet Demo'!$F117)</f>
        <v/>
      </c>
      <c r="H113" s="57" t="str">
        <f>IF(OR('Detail Sheet Demo'!$H117="",'Detail Sheet Demo'!$H117="Not Approved"),"",'Detail Sheet Demo'!$G117)</f>
        <v/>
      </c>
    </row>
    <row r="114" spans="1:8" x14ac:dyDescent="0.3">
      <c r="A114" s="63" t="str">
        <f>IF(OR('Detail Sheet Demo'!$H118="",'Detail Sheet Demo'!$H118="Not Approved"),"",'Cover Sheet Demo'!$C$5)</f>
        <v/>
      </c>
      <c r="B114" s="63" t="str">
        <f>IF(OR('Detail Sheet Demo'!$H118="",'Detail Sheet Demo'!$H118="Not Approved"),"","Regular")</f>
        <v/>
      </c>
      <c r="C114" s="62"/>
      <c r="D114" s="65" t="str">
        <f>IF(OR('Detail Sheet Demo'!$H118="",'Detail Sheet Demo'!$H118="Not Approved"),"",'Detail Sheet Demo'!$B118)</f>
        <v/>
      </c>
      <c r="E114" s="56" t="str">
        <f>IF(OR('Detail Sheet Demo'!$H118="",'Detail Sheet Demo'!$H118="Not Approved"),"",'Detail Sheet Demo'!$H118)</f>
        <v/>
      </c>
      <c r="F114" s="56" t="str">
        <f>IF(OR('Detail Sheet Demo'!$H118="",'Detail Sheet Demo'!$H118="Not Approved"),"",'Detail Sheet Demo'!$I118)</f>
        <v/>
      </c>
      <c r="G114" s="56" t="str">
        <f>IF(OR('Detail Sheet Demo'!$H118="",'Detail Sheet Demo'!$H118="Not Approved"),"",'Detail Sheet Demo'!$F118)</f>
        <v/>
      </c>
      <c r="H114" s="57" t="str">
        <f>IF(OR('Detail Sheet Demo'!$H118="",'Detail Sheet Demo'!$H118="Not Approved"),"",'Detail Sheet Demo'!$G118)</f>
        <v/>
      </c>
    </row>
    <row r="115" spans="1:8" x14ac:dyDescent="0.3">
      <c r="A115" s="63" t="str">
        <f>IF(OR('Detail Sheet Demo'!$H119="",'Detail Sheet Demo'!$H119="Not Approved"),"",'Cover Sheet Demo'!$C$5)</f>
        <v/>
      </c>
      <c r="B115" s="63" t="str">
        <f>IF(OR('Detail Sheet Demo'!$H119="",'Detail Sheet Demo'!$H119="Not Approved"),"","Regular")</f>
        <v/>
      </c>
      <c r="C115" s="62"/>
      <c r="D115" s="65" t="str">
        <f>IF(OR('Detail Sheet Demo'!$H119="",'Detail Sheet Demo'!$H119="Not Approved"),"",'Detail Sheet Demo'!$B119)</f>
        <v/>
      </c>
      <c r="E115" s="56" t="str">
        <f>IF(OR('Detail Sheet Demo'!$H119="",'Detail Sheet Demo'!$H119="Not Approved"),"",'Detail Sheet Demo'!$H119)</f>
        <v/>
      </c>
      <c r="F115" s="56" t="str">
        <f>IF(OR('Detail Sheet Demo'!$H119="",'Detail Sheet Demo'!$H119="Not Approved"),"",'Detail Sheet Demo'!$I119)</f>
        <v/>
      </c>
      <c r="G115" s="56" t="str">
        <f>IF(OR('Detail Sheet Demo'!$H119="",'Detail Sheet Demo'!$H119="Not Approved"),"",'Detail Sheet Demo'!$F119)</f>
        <v/>
      </c>
      <c r="H115" s="57" t="str">
        <f>IF(OR('Detail Sheet Demo'!$H119="",'Detail Sheet Demo'!$H119="Not Approved"),"",'Detail Sheet Demo'!$G119)</f>
        <v/>
      </c>
    </row>
    <row r="116" spans="1:8" x14ac:dyDescent="0.3">
      <c r="A116" s="63" t="str">
        <f>IF(OR('Detail Sheet Demo'!$H120="",'Detail Sheet Demo'!$H120="Not Approved"),"",'Cover Sheet Demo'!$C$5)</f>
        <v/>
      </c>
      <c r="B116" s="63" t="str">
        <f>IF(OR('Detail Sheet Demo'!$H120="",'Detail Sheet Demo'!$H120="Not Approved"),"","Regular")</f>
        <v/>
      </c>
      <c r="C116" s="62"/>
      <c r="D116" s="65" t="str">
        <f>IF(OR('Detail Sheet Demo'!$H120="",'Detail Sheet Demo'!$H120="Not Approved"),"",'Detail Sheet Demo'!$B120)</f>
        <v/>
      </c>
      <c r="E116" s="56" t="str">
        <f>IF(OR('Detail Sheet Demo'!$H120="",'Detail Sheet Demo'!$H120="Not Approved"),"",'Detail Sheet Demo'!$H120)</f>
        <v/>
      </c>
      <c r="F116" s="56" t="str">
        <f>IF(OR('Detail Sheet Demo'!$H120="",'Detail Sheet Demo'!$H120="Not Approved"),"",'Detail Sheet Demo'!$I120)</f>
        <v/>
      </c>
      <c r="G116" s="56" t="str">
        <f>IF(OR('Detail Sheet Demo'!$H120="",'Detail Sheet Demo'!$H120="Not Approved"),"",'Detail Sheet Demo'!$F120)</f>
        <v/>
      </c>
      <c r="H116" s="57" t="str">
        <f>IF(OR('Detail Sheet Demo'!$H120="",'Detail Sheet Demo'!$H120="Not Approved"),"",'Detail Sheet Demo'!$G120)</f>
        <v/>
      </c>
    </row>
    <row r="117" spans="1:8" x14ac:dyDescent="0.3">
      <c r="A117" s="63" t="str">
        <f>IF(OR('Detail Sheet Demo'!$H121="",'Detail Sheet Demo'!$H121="Not Approved"),"",'Cover Sheet Demo'!$C$5)</f>
        <v/>
      </c>
      <c r="B117" s="63" t="str">
        <f>IF(OR('Detail Sheet Demo'!$H121="",'Detail Sheet Demo'!$H121="Not Approved"),"","Regular")</f>
        <v/>
      </c>
      <c r="C117" s="62"/>
      <c r="D117" s="65" t="str">
        <f>IF(OR('Detail Sheet Demo'!$H121="",'Detail Sheet Demo'!$H121="Not Approved"),"",'Detail Sheet Demo'!$B121)</f>
        <v/>
      </c>
      <c r="E117" s="56" t="str">
        <f>IF(OR('Detail Sheet Demo'!$H121="",'Detail Sheet Demo'!$H121="Not Approved"),"",'Detail Sheet Demo'!$H121)</f>
        <v/>
      </c>
      <c r="F117" s="56" t="str">
        <f>IF(OR('Detail Sheet Demo'!$H121="",'Detail Sheet Demo'!$H121="Not Approved"),"",'Detail Sheet Demo'!$I121)</f>
        <v/>
      </c>
      <c r="G117" s="56" t="str">
        <f>IF(OR('Detail Sheet Demo'!$H121="",'Detail Sheet Demo'!$H121="Not Approved"),"",'Detail Sheet Demo'!$F121)</f>
        <v/>
      </c>
      <c r="H117" s="57" t="str">
        <f>IF(OR('Detail Sheet Demo'!$H121="",'Detail Sheet Demo'!$H121="Not Approved"),"",'Detail Sheet Demo'!$G121)</f>
        <v/>
      </c>
    </row>
    <row r="118" spans="1:8" x14ac:dyDescent="0.3">
      <c r="A118" s="63" t="str">
        <f>IF(OR('Detail Sheet Demo'!$H122="",'Detail Sheet Demo'!$H122="Not Approved"),"",'Cover Sheet Demo'!$C$5)</f>
        <v/>
      </c>
      <c r="B118" s="63" t="str">
        <f>IF(OR('Detail Sheet Demo'!$H122="",'Detail Sheet Demo'!$H122="Not Approved"),"","Regular")</f>
        <v/>
      </c>
      <c r="C118" s="62"/>
      <c r="D118" s="65" t="str">
        <f>IF(OR('Detail Sheet Demo'!$H122="",'Detail Sheet Demo'!$H122="Not Approved"),"",'Detail Sheet Demo'!$B122)</f>
        <v/>
      </c>
      <c r="E118" s="56" t="str">
        <f>IF(OR('Detail Sheet Demo'!$H122="",'Detail Sheet Demo'!$H122="Not Approved"),"",'Detail Sheet Demo'!$H122)</f>
        <v/>
      </c>
      <c r="F118" s="56" t="str">
        <f>IF(OR('Detail Sheet Demo'!$H122="",'Detail Sheet Demo'!$H122="Not Approved"),"",'Detail Sheet Demo'!$I122)</f>
        <v/>
      </c>
      <c r="G118" s="56" t="str">
        <f>IF(OR('Detail Sheet Demo'!$H122="",'Detail Sheet Demo'!$H122="Not Approved"),"",'Detail Sheet Demo'!$F122)</f>
        <v/>
      </c>
      <c r="H118" s="57" t="str">
        <f>IF(OR('Detail Sheet Demo'!$H122="",'Detail Sheet Demo'!$H122="Not Approved"),"",'Detail Sheet Demo'!$G122)</f>
        <v/>
      </c>
    </row>
    <row r="119" spans="1:8" x14ac:dyDescent="0.3">
      <c r="A119" s="63" t="str">
        <f>IF(OR('Detail Sheet Demo'!$H123="",'Detail Sheet Demo'!$H123="Not Approved"),"",'Cover Sheet Demo'!$C$5)</f>
        <v/>
      </c>
      <c r="B119" s="63" t="str">
        <f>IF(OR('Detail Sheet Demo'!$H123="",'Detail Sheet Demo'!$H123="Not Approved"),"","Regular")</f>
        <v/>
      </c>
      <c r="C119" s="62"/>
      <c r="D119" s="65" t="str">
        <f>IF(OR('Detail Sheet Demo'!$H123="",'Detail Sheet Demo'!$H123="Not Approved"),"",'Detail Sheet Demo'!$B123)</f>
        <v/>
      </c>
      <c r="E119" s="56" t="str">
        <f>IF(OR('Detail Sheet Demo'!$H123="",'Detail Sheet Demo'!$H123="Not Approved"),"",'Detail Sheet Demo'!$H123)</f>
        <v/>
      </c>
      <c r="F119" s="56" t="str">
        <f>IF(OR('Detail Sheet Demo'!$H123="",'Detail Sheet Demo'!$H123="Not Approved"),"",'Detail Sheet Demo'!$I123)</f>
        <v/>
      </c>
      <c r="G119" s="56" t="str">
        <f>IF(OR('Detail Sheet Demo'!$H123="",'Detail Sheet Demo'!$H123="Not Approved"),"",'Detail Sheet Demo'!$F123)</f>
        <v/>
      </c>
      <c r="H119" s="57" t="str">
        <f>IF(OR('Detail Sheet Demo'!$H123="",'Detail Sheet Demo'!$H123="Not Approved"),"",'Detail Sheet Demo'!$G123)</f>
        <v/>
      </c>
    </row>
    <row r="120" spans="1:8" x14ac:dyDescent="0.3">
      <c r="A120" s="63" t="str">
        <f>IF(OR('Detail Sheet Demo'!$H124="",'Detail Sheet Demo'!$H124="Not Approved"),"",'Cover Sheet Demo'!$C$5)</f>
        <v/>
      </c>
      <c r="B120" s="63" t="str">
        <f>IF(OR('Detail Sheet Demo'!$H124="",'Detail Sheet Demo'!$H124="Not Approved"),"","Regular")</f>
        <v/>
      </c>
      <c r="C120" s="62"/>
      <c r="D120" s="65" t="str">
        <f>IF(OR('Detail Sheet Demo'!$H124="",'Detail Sheet Demo'!$H124="Not Approved"),"",'Detail Sheet Demo'!$B124)</f>
        <v/>
      </c>
      <c r="E120" s="56" t="str">
        <f>IF(OR('Detail Sheet Demo'!$H124="",'Detail Sheet Demo'!$H124="Not Approved"),"",'Detail Sheet Demo'!$H124)</f>
        <v/>
      </c>
      <c r="F120" s="56" t="str">
        <f>IF(OR('Detail Sheet Demo'!$H124="",'Detail Sheet Demo'!$H124="Not Approved"),"",'Detail Sheet Demo'!$I124)</f>
        <v/>
      </c>
      <c r="G120" s="56" t="str">
        <f>IF(OR('Detail Sheet Demo'!$H124="",'Detail Sheet Demo'!$H124="Not Approved"),"",'Detail Sheet Demo'!$F124)</f>
        <v/>
      </c>
      <c r="H120" s="57" t="str">
        <f>IF(OR('Detail Sheet Demo'!$H124="",'Detail Sheet Demo'!$H124="Not Approved"),"",'Detail Sheet Demo'!$G124)</f>
        <v/>
      </c>
    </row>
    <row r="121" spans="1:8" x14ac:dyDescent="0.3">
      <c r="A121" s="63" t="str">
        <f>IF(OR('Detail Sheet Demo'!$H125="",'Detail Sheet Demo'!$H125="Not Approved"),"",'Cover Sheet Demo'!$C$5)</f>
        <v/>
      </c>
      <c r="B121" s="63" t="str">
        <f>IF(OR('Detail Sheet Demo'!$H125="",'Detail Sheet Demo'!$H125="Not Approved"),"","Regular")</f>
        <v/>
      </c>
      <c r="C121" s="62"/>
      <c r="D121" s="65" t="str">
        <f>IF(OR('Detail Sheet Demo'!$H125="",'Detail Sheet Demo'!$H125="Not Approved"),"",'Detail Sheet Demo'!$B125)</f>
        <v/>
      </c>
      <c r="E121" s="56" t="str">
        <f>IF(OR('Detail Sheet Demo'!$H125="",'Detail Sheet Demo'!$H125="Not Approved"),"",'Detail Sheet Demo'!$H125)</f>
        <v/>
      </c>
      <c r="F121" s="56" t="str">
        <f>IF(OR('Detail Sheet Demo'!$H125="",'Detail Sheet Demo'!$H125="Not Approved"),"",'Detail Sheet Demo'!$I125)</f>
        <v/>
      </c>
      <c r="G121" s="56" t="str">
        <f>IF(OR('Detail Sheet Demo'!$H125="",'Detail Sheet Demo'!$H125="Not Approved"),"",'Detail Sheet Demo'!$F125)</f>
        <v/>
      </c>
      <c r="H121" s="57" t="str">
        <f>IF(OR('Detail Sheet Demo'!$H125="",'Detail Sheet Demo'!$H125="Not Approved"),"",'Detail Sheet Demo'!$G125)</f>
        <v/>
      </c>
    </row>
  </sheetData>
  <autoFilter ref="A1:H12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Cover Sheet Demo</vt:lpstr>
      <vt:lpstr>Detail Sheet Demo</vt:lpstr>
      <vt:lpstr>Database</vt:lpstr>
      <vt:lpstr>Funding Categories</vt:lpstr>
      <vt:lpstr>FCS Detail (Club Sports Only)</vt:lpstr>
      <vt:lpstr>Summary for Importing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Borges, Daniel Christian</cp:lastModifiedBy>
  <cp:lastPrinted>2018-07-23T15:43:41Z</cp:lastPrinted>
  <dcterms:created xsi:type="dcterms:W3CDTF">2017-07-13T15:13:08Z</dcterms:created>
  <dcterms:modified xsi:type="dcterms:W3CDTF">2018-07-24T16:04:07Z</dcterms:modified>
</cp:coreProperties>
</file>